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11340" windowHeight="9204" firstSheet="2" activeTab="2"/>
  </bookViews>
  <sheets>
    <sheet name="Procedura di PL" sheetId="1" state="hidden" r:id="rId1"/>
    <sheet name="Procedura_tradizionale" sheetId="2" state="hidden" r:id="rId2"/>
    <sheet name="Procedura_PL" sheetId="3" r:id="rId3"/>
  </sheets>
  <definedNames>
    <definedName name="solver_adj" localSheetId="0" hidden="1">'Procedura di PL'!$B$6:$F$6</definedName>
    <definedName name="solver_adj" localSheetId="2" hidden="1">'Procedura_PL'!$D$16:$N$16</definedName>
    <definedName name="solver_cvg" localSheetId="0" hidden="1">0.0001</definedName>
    <definedName name="solver_cvg" localSheetId="2" hidden="1">0.00001</definedName>
    <definedName name="solver_drv" localSheetId="0" hidden="1">1</definedName>
    <definedName name="solver_drv" localSheetId="2" hidden="1">1</definedName>
    <definedName name="solver_est" localSheetId="0" hidden="1">1</definedName>
    <definedName name="solver_est" localSheetId="2" hidden="1">1</definedName>
    <definedName name="solver_itr" localSheetId="0" hidden="1">100</definedName>
    <definedName name="solver_itr" localSheetId="2" hidden="1">1000</definedName>
    <definedName name="solver_lhs1" localSheetId="0" hidden="1">'Procedura di PL'!$B$6:$F$6</definedName>
    <definedName name="solver_lhs1" localSheetId="2" hidden="1">'Procedura_PL'!$D$16:$N$16</definedName>
    <definedName name="solver_lhs2" localSheetId="0" hidden="1">'Procedura di PL'!$B$5:$F$6</definedName>
    <definedName name="solver_lhs2" localSheetId="2" hidden="1">'Procedura_PL'!$D$15:$N$16</definedName>
    <definedName name="solver_lhs3" localSheetId="0" hidden="1">'Procedura di PL'!$B$5:$F$5</definedName>
    <definedName name="solver_lhs3" localSheetId="2" hidden="1">'Procedura_PL'!$D$19:$N$19</definedName>
    <definedName name="solver_lhs4" localSheetId="0" hidden="1">'Procedura di PL'!$F$5</definedName>
    <definedName name="solver_lhs4" localSheetId="2" hidden="1">'Procedura_PL'!$D$15:$N$15</definedName>
    <definedName name="solver_lhs5" localSheetId="2" hidden="1">'Procedura_PL'!$N$14</definedName>
    <definedName name="solver_lin" localSheetId="0" hidden="1">2</definedName>
    <definedName name="solver_lin" localSheetId="2" hidden="1">2</definedName>
    <definedName name="solver_neg" localSheetId="0" hidden="1">2</definedName>
    <definedName name="solver_neg" localSheetId="2" hidden="1">1</definedName>
    <definedName name="solver_num" localSheetId="0" hidden="1">3</definedName>
    <definedName name="solver_num" localSheetId="2" hidden="1">3</definedName>
    <definedName name="solver_nwt" localSheetId="0" hidden="1">1</definedName>
    <definedName name="solver_nwt" localSheetId="2" hidden="1">1</definedName>
    <definedName name="solver_opt" localSheetId="0" hidden="1">'Procedura di PL'!$A$8</definedName>
    <definedName name="solver_opt" localSheetId="2" hidden="1">'Procedura_PL'!$B$29</definedName>
    <definedName name="solver_pre" localSheetId="0" hidden="1">0.000001</definedName>
    <definedName name="solver_pre" localSheetId="2" hidden="1">0.000001</definedName>
    <definedName name="solver_rel1" localSheetId="0" hidden="1">1</definedName>
    <definedName name="solver_rel1" localSheetId="2" hidden="1">1</definedName>
    <definedName name="solver_rel2" localSheetId="0" hidden="1">3</definedName>
    <definedName name="solver_rel2" localSheetId="2" hidden="1">3</definedName>
    <definedName name="solver_rel3" localSheetId="0" hidden="1">3</definedName>
    <definedName name="solver_rel3" localSheetId="2" hidden="1">3</definedName>
    <definedName name="solver_rel4" localSheetId="0" hidden="1">2</definedName>
    <definedName name="solver_rel4" localSheetId="2" hidden="1">3</definedName>
    <definedName name="solver_rel5" localSheetId="2" hidden="1">2</definedName>
    <definedName name="solver_rhs1" localSheetId="0" hidden="1">'Procedura di PL'!$B$12:$F$12</definedName>
    <definedName name="solver_rhs1" localSheetId="2" hidden="1">'Procedura_PL'!$D$27:$N$27</definedName>
    <definedName name="solver_rhs2" localSheetId="0" hidden="1">0</definedName>
    <definedName name="solver_rhs2" localSheetId="2" hidden="1">0</definedName>
    <definedName name="solver_rhs3" localSheetId="0" hidden="1">'Procedura di PL'!$B$4:$F$4</definedName>
    <definedName name="solver_rhs3" localSheetId="2" hidden="1">'Procedura_PL'!$D$18:$N$18</definedName>
    <definedName name="solver_rhs4" localSheetId="0" hidden="1">'Procedura di PL'!$F$4-('Procedura di PL'!$E$4-'Procedura di PL'!$E$5)</definedName>
    <definedName name="solver_rhs4" localSheetId="2" hidden="1">'Procedura_PL'!$D$14:$N$14</definedName>
    <definedName name="solver_rhs5" localSheetId="2" hidden="1">'Procedura_PL'!$N$15</definedName>
    <definedName name="solver_scl" localSheetId="0" hidden="1">2</definedName>
    <definedName name="solver_scl" localSheetId="2" hidden="1">2</definedName>
    <definedName name="solver_sho" localSheetId="0" hidden="1">2</definedName>
    <definedName name="solver_sho" localSheetId="2" hidden="1">2</definedName>
    <definedName name="solver_tim" localSheetId="0" hidden="1">100</definedName>
    <definedName name="solver_tim" localSheetId="2" hidden="1">300</definedName>
    <definedName name="solver_tol" localSheetId="0" hidden="1">0.05</definedName>
    <definedName name="solver_tol" localSheetId="2" hidden="1">0.03</definedName>
    <definedName name="solver_typ" localSheetId="0" hidden="1">2</definedName>
    <definedName name="solver_typ" localSheetId="2" hidden="1">3</definedName>
    <definedName name="solver_val" localSheetId="0" hidden="1">0</definedName>
    <definedName name="solver_val" localSheetId="2" hidden="1">8950</definedName>
  </definedNames>
  <calcPr fullCalcOnLoad="1"/>
</workbook>
</file>

<file path=xl/sharedStrings.xml><?xml version="1.0" encoding="utf-8"?>
<sst xmlns="http://schemas.openxmlformats.org/spreadsheetml/2006/main" count="68" uniqueCount="33">
  <si>
    <t>Lottizzazione</t>
  </si>
  <si>
    <t>Lottiz. Cum.</t>
  </si>
  <si>
    <t>Piano Ordini</t>
  </si>
  <si>
    <t>P. O. Cum.</t>
  </si>
  <si>
    <t>Fabb. Lordo ext</t>
  </si>
  <si>
    <t>Fabb. Lordo int</t>
  </si>
  <si>
    <t>Fabb. Lordo tot</t>
  </si>
  <si>
    <t>Disponibilità</t>
  </si>
  <si>
    <t>Fabb. Netto disp.</t>
  </si>
  <si>
    <t>OiC</t>
  </si>
  <si>
    <t>Scarti</t>
  </si>
  <si>
    <t>Fabb. Maggior. Scarti</t>
  </si>
  <si>
    <t>Fabb. Netto OiC</t>
  </si>
  <si>
    <t>Piano ordini</t>
  </si>
  <si>
    <t>Giac. Fisica</t>
  </si>
  <si>
    <t>SS</t>
  </si>
  <si>
    <t>Scorte imp.</t>
  </si>
  <si>
    <t>Proiezione OiC</t>
  </si>
  <si>
    <t>Lotto</t>
  </si>
  <si>
    <t>In caso di no backlog</t>
  </si>
  <si>
    <t>Lead time</t>
  </si>
  <si>
    <t>Fabb. Netto OiC Cum.</t>
  </si>
  <si>
    <t>Lottizzazione Cum.</t>
  </si>
  <si>
    <t>OiC quantità</t>
  </si>
  <si>
    <t>OiC periodo</t>
  </si>
  <si>
    <t>Significa che alla fine
del periodo 4 ho bisogno di
100 unità del prodotto</t>
  </si>
  <si>
    <t>In caso di backlog. Non serve una funzione particolare per P.O.Cum.
Essa è vincolata ad essere &gt;= di Lottizz. Cum.</t>
  </si>
  <si>
    <t>Piano ordini cum.</t>
  </si>
  <si>
    <t>Capacità</t>
  </si>
  <si>
    <t>Costo tot</t>
  </si>
  <si>
    <t>Per costi non rispetto piano</t>
  </si>
  <si>
    <t>Lottizzaz. Cum. Corretta</t>
  </si>
  <si>
    <t>Piano ordini cum. Corretto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</si>
</sst>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vertical="top" wrapText="1"/>
    </xf>
    <xf numFmtId="1" fontId="0" fillId="2" borderId="1" xfId="0" applyNumberFormat="1" applyFill="1" applyBorder="1" applyAlignment="1">
      <alignment/>
    </xf>
    <xf numFmtId="1" fontId="0" fillId="2" borderId="2" xfId="0" applyNumberFormat="1" applyFill="1" applyBorder="1" applyAlignment="1">
      <alignment/>
    </xf>
    <xf numFmtId="1" fontId="0" fillId="2" borderId="3" xfId="0" applyNumberFormat="1" applyFill="1" applyBorder="1" applyAlignment="1">
      <alignment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 horizontal="center"/>
    </xf>
    <xf numFmtId="1" fontId="0" fillId="2" borderId="4" xfId="0" applyNumberFormat="1" applyFill="1" applyBorder="1" applyAlignment="1">
      <alignment/>
    </xf>
    <xf numFmtId="1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/>
    </xf>
    <xf numFmtId="1" fontId="0" fillId="2" borderId="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/>
    </xf>
    <xf numFmtId="1" fontId="0" fillId="2" borderId="9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20</xdr:row>
      <xdr:rowOff>104775</xdr:rowOff>
    </xdr:from>
    <xdr:to>
      <xdr:col>7</xdr:col>
      <xdr:colOff>19050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705225" y="3676650"/>
          <a:ext cx="6191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23</xdr:row>
      <xdr:rowOff>76200</xdr:rowOff>
    </xdr:from>
    <xdr:to>
      <xdr:col>6</xdr:col>
      <xdr:colOff>581025</xdr:colOff>
      <xdr:row>24</xdr:row>
      <xdr:rowOff>9525</xdr:rowOff>
    </xdr:to>
    <xdr:sp>
      <xdr:nvSpPr>
        <xdr:cNvPr id="2" name="Line 8"/>
        <xdr:cNvSpPr>
          <a:spLocks/>
        </xdr:cNvSpPr>
      </xdr:nvSpPr>
      <xdr:spPr>
        <a:xfrm flipV="1">
          <a:off x="3705225" y="4467225"/>
          <a:ext cx="5905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36</xdr:row>
      <xdr:rowOff>104775</xdr:rowOff>
    </xdr:from>
    <xdr:to>
      <xdr:col>7</xdr:col>
      <xdr:colOff>19050</xdr:colOff>
      <xdr:row>37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705225" y="6600825"/>
          <a:ext cx="6191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39</xdr:row>
      <xdr:rowOff>76200</xdr:rowOff>
    </xdr:from>
    <xdr:to>
      <xdr:col>6</xdr:col>
      <xdr:colOff>581025</xdr:colOff>
      <xdr:row>40</xdr:row>
      <xdr:rowOff>9525</xdr:rowOff>
    </xdr:to>
    <xdr:sp>
      <xdr:nvSpPr>
        <xdr:cNvPr id="4" name="Line 10"/>
        <xdr:cNvSpPr>
          <a:spLocks/>
        </xdr:cNvSpPr>
      </xdr:nvSpPr>
      <xdr:spPr>
        <a:xfrm flipV="1">
          <a:off x="3705225" y="7391400"/>
          <a:ext cx="5905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23</xdr:row>
      <xdr:rowOff>76200</xdr:rowOff>
    </xdr:from>
    <xdr:to>
      <xdr:col>6</xdr:col>
      <xdr:colOff>581025</xdr:colOff>
      <xdr:row>24</xdr:row>
      <xdr:rowOff>9525</xdr:rowOff>
    </xdr:to>
    <xdr:sp>
      <xdr:nvSpPr>
        <xdr:cNvPr id="5" name="Line 12"/>
        <xdr:cNvSpPr>
          <a:spLocks/>
        </xdr:cNvSpPr>
      </xdr:nvSpPr>
      <xdr:spPr>
        <a:xfrm flipV="1">
          <a:off x="3705225" y="4467225"/>
          <a:ext cx="5905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0</xdr:row>
      <xdr:rowOff>104775</xdr:rowOff>
    </xdr:from>
    <xdr:to>
      <xdr:col>7</xdr:col>
      <xdr:colOff>19050</xdr:colOff>
      <xdr:row>1</xdr:row>
      <xdr:rowOff>0</xdr:rowOff>
    </xdr:to>
    <xdr:sp>
      <xdr:nvSpPr>
        <xdr:cNvPr id="6" name="Line 15"/>
        <xdr:cNvSpPr>
          <a:spLocks/>
        </xdr:cNvSpPr>
      </xdr:nvSpPr>
      <xdr:spPr>
        <a:xfrm flipV="1">
          <a:off x="3705225" y="104775"/>
          <a:ext cx="6191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3</xdr:row>
      <xdr:rowOff>76200</xdr:rowOff>
    </xdr:from>
    <xdr:to>
      <xdr:col>6</xdr:col>
      <xdr:colOff>581025</xdr:colOff>
      <xdr:row>4</xdr:row>
      <xdr:rowOff>9525</xdr:rowOff>
    </xdr:to>
    <xdr:sp>
      <xdr:nvSpPr>
        <xdr:cNvPr id="7" name="Line 16"/>
        <xdr:cNvSpPr>
          <a:spLocks/>
        </xdr:cNvSpPr>
      </xdr:nvSpPr>
      <xdr:spPr>
        <a:xfrm flipV="1">
          <a:off x="3705225" y="895350"/>
          <a:ext cx="5905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3</xdr:row>
      <xdr:rowOff>76200</xdr:rowOff>
    </xdr:from>
    <xdr:to>
      <xdr:col>6</xdr:col>
      <xdr:colOff>581025</xdr:colOff>
      <xdr:row>4</xdr:row>
      <xdr:rowOff>9525</xdr:rowOff>
    </xdr:to>
    <xdr:sp>
      <xdr:nvSpPr>
        <xdr:cNvPr id="8" name="Line 17"/>
        <xdr:cNvSpPr>
          <a:spLocks/>
        </xdr:cNvSpPr>
      </xdr:nvSpPr>
      <xdr:spPr>
        <a:xfrm flipV="1">
          <a:off x="3705225" y="895350"/>
          <a:ext cx="5905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3</xdr:row>
      <xdr:rowOff>76200</xdr:rowOff>
    </xdr:from>
    <xdr:to>
      <xdr:col>6</xdr:col>
      <xdr:colOff>581025</xdr:colOff>
      <xdr:row>4</xdr:row>
      <xdr:rowOff>9525</xdr:rowOff>
    </xdr:to>
    <xdr:sp>
      <xdr:nvSpPr>
        <xdr:cNvPr id="9" name="Line 18"/>
        <xdr:cNvSpPr>
          <a:spLocks/>
        </xdr:cNvSpPr>
      </xdr:nvSpPr>
      <xdr:spPr>
        <a:xfrm flipV="1">
          <a:off x="3705225" y="895350"/>
          <a:ext cx="5905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3</xdr:row>
      <xdr:rowOff>76200</xdr:rowOff>
    </xdr:from>
    <xdr:to>
      <xdr:col>6</xdr:col>
      <xdr:colOff>581025</xdr:colOff>
      <xdr:row>4</xdr:row>
      <xdr:rowOff>9525</xdr:rowOff>
    </xdr:to>
    <xdr:sp>
      <xdr:nvSpPr>
        <xdr:cNvPr id="10" name="Line 19"/>
        <xdr:cNvSpPr>
          <a:spLocks/>
        </xdr:cNvSpPr>
      </xdr:nvSpPr>
      <xdr:spPr>
        <a:xfrm flipV="1">
          <a:off x="3705225" y="895350"/>
          <a:ext cx="5905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3</xdr:row>
      <xdr:rowOff>76200</xdr:rowOff>
    </xdr:from>
    <xdr:to>
      <xdr:col>6</xdr:col>
      <xdr:colOff>581025</xdr:colOff>
      <xdr:row>4</xdr:row>
      <xdr:rowOff>9525</xdr:rowOff>
    </xdr:to>
    <xdr:sp>
      <xdr:nvSpPr>
        <xdr:cNvPr id="11" name="Line 20"/>
        <xdr:cNvSpPr>
          <a:spLocks/>
        </xdr:cNvSpPr>
      </xdr:nvSpPr>
      <xdr:spPr>
        <a:xfrm flipV="1">
          <a:off x="3705225" y="895350"/>
          <a:ext cx="5905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3</xdr:row>
      <xdr:rowOff>76200</xdr:rowOff>
    </xdr:from>
    <xdr:to>
      <xdr:col>6</xdr:col>
      <xdr:colOff>581025</xdr:colOff>
      <xdr:row>4</xdr:row>
      <xdr:rowOff>9525</xdr:rowOff>
    </xdr:to>
    <xdr:sp>
      <xdr:nvSpPr>
        <xdr:cNvPr id="12" name="Line 21"/>
        <xdr:cNvSpPr>
          <a:spLocks/>
        </xdr:cNvSpPr>
      </xdr:nvSpPr>
      <xdr:spPr>
        <a:xfrm flipV="1">
          <a:off x="3705225" y="895350"/>
          <a:ext cx="5905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3</xdr:row>
      <xdr:rowOff>76200</xdr:rowOff>
    </xdr:from>
    <xdr:to>
      <xdr:col>6</xdr:col>
      <xdr:colOff>581025</xdr:colOff>
      <xdr:row>4</xdr:row>
      <xdr:rowOff>9525</xdr:rowOff>
    </xdr:to>
    <xdr:sp>
      <xdr:nvSpPr>
        <xdr:cNvPr id="13" name="Line 22"/>
        <xdr:cNvSpPr>
          <a:spLocks/>
        </xdr:cNvSpPr>
      </xdr:nvSpPr>
      <xdr:spPr>
        <a:xfrm flipV="1">
          <a:off x="3705225" y="895350"/>
          <a:ext cx="5905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H48"/>
  <sheetViews>
    <sheetView workbookViewId="0" topLeftCell="A1">
      <selection activeCell="A8" sqref="A8"/>
    </sheetView>
  </sheetViews>
  <sheetFormatPr defaultColWidth="9.140625" defaultRowHeight="12.75"/>
  <cols>
    <col min="1" max="1" width="11.421875" style="1" bestFit="1" customWidth="1"/>
    <col min="2" max="7" width="8.8515625" style="1" customWidth="1"/>
    <col min="8" max="8" width="26.7109375" style="1" customWidth="1"/>
    <col min="9" max="16384" width="8.8515625" style="1" customWidth="1"/>
  </cols>
  <sheetData>
    <row r="1" ht="39">
      <c r="H1" s="2" t="s">
        <v>25</v>
      </c>
    </row>
    <row r="2" spans="2:6" ht="12.75">
      <c r="B2" s="1">
        <v>0</v>
      </c>
      <c r="C2" s="1">
        <v>1</v>
      </c>
      <c r="D2" s="1">
        <v>2</v>
      </c>
      <c r="E2" s="1">
        <v>3</v>
      </c>
      <c r="F2" s="3">
        <v>4</v>
      </c>
    </row>
    <row r="3" spans="1:6" ht="12.75">
      <c r="A3" s="1" t="s">
        <v>0</v>
      </c>
      <c r="B3" s="1">
        <v>0</v>
      </c>
      <c r="C3" s="1">
        <v>200</v>
      </c>
      <c r="D3" s="1">
        <v>100</v>
      </c>
      <c r="E3" s="1">
        <v>300</v>
      </c>
      <c r="F3" s="4">
        <v>100</v>
      </c>
    </row>
    <row r="4" spans="1:8" ht="12.75">
      <c r="A4" s="1" t="s">
        <v>1</v>
      </c>
      <c r="B4" s="1">
        <f>B3</f>
        <v>0</v>
      </c>
      <c r="C4" s="1">
        <f>C3+B4</f>
        <v>200</v>
      </c>
      <c r="D4" s="1">
        <f>D3+C4</f>
        <v>300</v>
      </c>
      <c r="E4" s="1">
        <f>E3+D4</f>
        <v>600</v>
      </c>
      <c r="F4" s="1">
        <f>F3+E4</f>
        <v>700</v>
      </c>
      <c r="H4" s="1" t="s">
        <v>19</v>
      </c>
    </row>
    <row r="5" spans="1:6" ht="12.75">
      <c r="A5" s="1" t="s">
        <v>3</v>
      </c>
      <c r="B5" s="1">
        <f>B6</f>
        <v>0</v>
      </c>
      <c r="C5" s="1">
        <f>C6+B5+IF(B4-B5&gt;0,B4-B5,0)</f>
        <v>0</v>
      </c>
      <c r="D5" s="1">
        <f>D6+C5+IF(C4-C5&gt;0,C4-C5,0)</f>
        <v>200</v>
      </c>
      <c r="E5" s="1">
        <f>E6+D5+IF(D4-D5&gt;0,D4-D5,0)</f>
        <v>300</v>
      </c>
      <c r="F5" s="5">
        <f>F6+E5+IF(E4-E5&gt;0,E4-E5,0)</f>
        <v>600</v>
      </c>
    </row>
    <row r="6" spans="1:6" ht="12.75">
      <c r="A6" s="1" t="s">
        <v>2</v>
      </c>
      <c r="B6" s="1">
        <v>0</v>
      </c>
      <c r="C6" s="1">
        <v>0</v>
      </c>
      <c r="D6" s="1">
        <v>0</v>
      </c>
      <c r="E6" s="1">
        <v>0</v>
      </c>
      <c r="F6" s="1">
        <v>0</v>
      </c>
    </row>
    <row r="8" ht="12.75">
      <c r="A8" s="1">
        <f>IF(B5-B4&gt;0,B5-B4,0)*5+IF(C5-C4&gt;0,C5-C4,0)*5+IF(D5-D4&gt;0,D5-D4,0)*5+IF(E5-E4&gt;0,E5-E4,0)*5+IF(F5-F4&gt;0,F5-F4,0)*5</f>
        <v>0</v>
      </c>
    </row>
    <row r="12" spans="2:6" ht="12.75">
      <c r="B12" s="1">
        <v>150</v>
      </c>
      <c r="C12" s="1">
        <v>150</v>
      </c>
      <c r="D12" s="1">
        <v>150</v>
      </c>
      <c r="E12" s="1">
        <v>100</v>
      </c>
      <c r="F12" s="1">
        <v>150</v>
      </c>
    </row>
    <row r="21" ht="39">
      <c r="H21" s="2" t="s">
        <v>25</v>
      </c>
    </row>
    <row r="22" spans="2:6" ht="12.75">
      <c r="B22" s="1">
        <v>0</v>
      </c>
      <c r="C22" s="1">
        <v>1</v>
      </c>
      <c r="D22" s="1">
        <v>2</v>
      </c>
      <c r="E22" s="1">
        <v>3</v>
      </c>
      <c r="F22" s="3">
        <v>4</v>
      </c>
    </row>
    <row r="23" spans="1:6" ht="12.75">
      <c r="A23" s="1" t="s">
        <v>0</v>
      </c>
      <c r="B23" s="1">
        <v>0</v>
      </c>
      <c r="C23" s="1">
        <v>200</v>
      </c>
      <c r="D23" s="1">
        <v>100</v>
      </c>
      <c r="E23" s="1">
        <v>300</v>
      </c>
      <c r="F23" s="4">
        <v>100</v>
      </c>
    </row>
    <row r="24" spans="1:8" ht="12.75">
      <c r="A24" s="1" t="s">
        <v>1</v>
      </c>
      <c r="B24" s="1">
        <f>B23</f>
        <v>0</v>
      </c>
      <c r="C24" s="1">
        <f>C23+B24</f>
        <v>200</v>
      </c>
      <c r="D24" s="1">
        <f>D23+C24</f>
        <v>300</v>
      </c>
      <c r="E24" s="1">
        <f>E23+D24</f>
        <v>600</v>
      </c>
      <c r="F24" s="1">
        <f>F23+E24</f>
        <v>700</v>
      </c>
      <c r="H24" s="1" t="s">
        <v>19</v>
      </c>
    </row>
    <row r="25" spans="1:6" ht="12.75">
      <c r="A25" s="1" t="s">
        <v>3</v>
      </c>
      <c r="B25" s="1">
        <f>B26</f>
        <v>0</v>
      </c>
      <c r="C25" s="1">
        <f>C26+B25+IF(B24-B25&gt;0,B24-B25,0)</f>
        <v>0</v>
      </c>
      <c r="D25" s="1">
        <f>D26+C25+IF(C24-C25&gt;0,C24-C25,0)</f>
        <v>200</v>
      </c>
      <c r="E25" s="1">
        <f>E26+D25+IF(D24-D25&gt;0,D24-D25,0)</f>
        <v>300</v>
      </c>
      <c r="F25" s="5">
        <f>F26+E25+IF(E24-E25&gt;0,E24-E25,0)</f>
        <v>600</v>
      </c>
    </row>
    <row r="26" spans="1:6" ht="12.75">
      <c r="A26" s="1" t="s">
        <v>2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</row>
    <row r="28" ht="12.75">
      <c r="A28" s="1">
        <f>IF(B25-B24&gt;0,B25-B24,0)*5+IF(C25-C24&gt;0,C25-C24,0)*5+IF(D25-D24&gt;0,D25-D24,0)*5+IF(E25-E24&gt;0,E25-E24,0)*5+IF(F25-F24&gt;0,F25-F24,0)*5</f>
        <v>0</v>
      </c>
    </row>
    <row r="32" spans="2:6" ht="12.75">
      <c r="B32" s="1">
        <v>150</v>
      </c>
      <c r="C32" s="1">
        <v>150</v>
      </c>
      <c r="D32" s="1">
        <v>150</v>
      </c>
      <c r="E32" s="1">
        <v>100</v>
      </c>
      <c r="F32" s="1">
        <v>150</v>
      </c>
    </row>
    <row r="37" ht="39">
      <c r="H37" s="2" t="s">
        <v>25</v>
      </c>
    </row>
    <row r="38" spans="2:6" ht="12.75">
      <c r="B38" s="1">
        <v>0</v>
      </c>
      <c r="C38" s="1">
        <v>1</v>
      </c>
      <c r="D38" s="1">
        <v>2</v>
      </c>
      <c r="E38" s="1">
        <v>3</v>
      </c>
      <c r="F38" s="3">
        <v>4</v>
      </c>
    </row>
    <row r="39" spans="1:6" ht="12.75">
      <c r="A39" s="1" t="s">
        <v>0</v>
      </c>
      <c r="B39" s="1">
        <v>0</v>
      </c>
      <c r="C39" s="1">
        <v>200</v>
      </c>
      <c r="D39" s="1">
        <v>100</v>
      </c>
      <c r="E39" s="1">
        <v>300</v>
      </c>
      <c r="F39" s="4">
        <v>100</v>
      </c>
    </row>
    <row r="40" spans="1:8" ht="66">
      <c r="A40" s="1" t="s">
        <v>1</v>
      </c>
      <c r="B40" s="1">
        <f>B39</f>
        <v>0</v>
      </c>
      <c r="C40" s="1">
        <f>C39+B40</f>
        <v>200</v>
      </c>
      <c r="D40" s="1">
        <f>D39+C40</f>
        <v>300</v>
      </c>
      <c r="E40" s="1">
        <f>E39+D40</f>
        <v>600</v>
      </c>
      <c r="F40" s="1">
        <f>F39+E40</f>
        <v>700</v>
      </c>
      <c r="H40" s="6" t="s">
        <v>26</v>
      </c>
    </row>
    <row r="41" spans="1:6" ht="12.75">
      <c r="A41" s="1" t="s">
        <v>3</v>
      </c>
      <c r="B41" s="1">
        <f>B42</f>
        <v>0</v>
      </c>
      <c r="C41" s="1">
        <f>C42+B41</f>
        <v>0</v>
      </c>
      <c r="D41" s="1">
        <f>D42+C41</f>
        <v>0</v>
      </c>
      <c r="E41" s="1">
        <f>E42+D41</f>
        <v>0</v>
      </c>
      <c r="F41" s="5">
        <f>F42+E41</f>
        <v>0</v>
      </c>
    </row>
    <row r="42" spans="1:6" ht="12.75">
      <c r="A42" s="1" t="s">
        <v>2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</row>
    <row r="44" ht="12.75">
      <c r="A44" s="1">
        <f>IF(B41-B40&gt;0,B41-B40,0)*5+IF(C41-C40&gt;0,C41-C40,0)*5+IF(D41-D40&gt;0,D41-D40,0)*5+IF(E41-E40&gt;0,E41-E40,0)*5+IF(F41-F40&gt;0,F41-F40,0)*5</f>
        <v>0</v>
      </c>
    </row>
    <row r="48" spans="2:6" ht="12.75">
      <c r="B48" s="1">
        <v>150</v>
      </c>
      <c r="C48" s="1">
        <v>150</v>
      </c>
      <c r="D48" s="1">
        <v>150</v>
      </c>
      <c r="E48" s="1">
        <v>100</v>
      </c>
      <c r="F48" s="1">
        <v>150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N31"/>
  <sheetViews>
    <sheetView workbookViewId="0" topLeftCell="A1">
      <selection activeCell="C29" sqref="C29"/>
    </sheetView>
  </sheetViews>
  <sheetFormatPr defaultColWidth="9.140625" defaultRowHeight="12.75"/>
  <cols>
    <col min="1" max="1" width="20.00390625" style="0" customWidth="1"/>
    <col min="2" max="2" width="7.00390625" style="7" customWidth="1"/>
    <col min="3" max="10" width="4.00390625" style="7" bestFit="1" customWidth="1"/>
    <col min="11" max="12" width="5.00390625" style="7" customWidth="1"/>
    <col min="13" max="14" width="5.00390625" style="7" bestFit="1" customWidth="1"/>
  </cols>
  <sheetData>
    <row r="1" spans="2:14" ht="12.75">
      <c r="B1" s="7">
        <v>-2</v>
      </c>
      <c r="C1" s="7">
        <v>-1</v>
      </c>
      <c r="D1" s="7">
        <v>0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</row>
    <row r="2" spans="1:14" ht="12.75">
      <c r="A2" t="s">
        <v>4</v>
      </c>
      <c r="D2" s="7">
        <v>200</v>
      </c>
      <c r="E2" s="7">
        <v>150</v>
      </c>
      <c r="F2" s="7">
        <v>300</v>
      </c>
      <c r="G2" s="7">
        <v>100</v>
      </c>
      <c r="H2" s="7">
        <v>100</v>
      </c>
      <c r="I2" s="7">
        <v>150</v>
      </c>
      <c r="J2" s="7">
        <v>100</v>
      </c>
      <c r="K2" s="7">
        <v>200</v>
      </c>
      <c r="L2" s="7">
        <v>100</v>
      </c>
      <c r="M2" s="7">
        <v>150</v>
      </c>
      <c r="N2" s="7">
        <v>100</v>
      </c>
    </row>
    <row r="3" spans="1:14" ht="12.75">
      <c r="A3" t="s">
        <v>5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</row>
    <row r="4" spans="1:14" ht="12.75">
      <c r="A4" t="s">
        <v>6</v>
      </c>
      <c r="D4" s="7">
        <f>SUM(D2:D3)</f>
        <v>200</v>
      </c>
      <c r="E4" s="7">
        <f>SUM(E2:E3)</f>
        <v>150</v>
      </c>
      <c r="F4" s="7">
        <f>SUM(F2:F3)</f>
        <v>300</v>
      </c>
      <c r="G4" s="7">
        <f>SUM(G2:G3)</f>
        <v>100</v>
      </c>
      <c r="H4" s="7">
        <f>SUM(H2:H3)</f>
        <v>100</v>
      </c>
      <c r="I4" s="7">
        <f aca="true" t="shared" si="0" ref="I4:N4">SUM(I2:I3)</f>
        <v>150</v>
      </c>
      <c r="J4" s="7">
        <f t="shared" si="0"/>
        <v>100</v>
      </c>
      <c r="K4" s="7">
        <f t="shared" si="0"/>
        <v>200</v>
      </c>
      <c r="L4" s="7">
        <f t="shared" si="0"/>
        <v>100</v>
      </c>
      <c r="M4" s="7">
        <f t="shared" si="0"/>
        <v>150</v>
      </c>
      <c r="N4" s="7">
        <f t="shared" si="0"/>
        <v>100</v>
      </c>
    </row>
    <row r="5" spans="1:14" ht="12.75">
      <c r="A5" t="s">
        <v>7</v>
      </c>
      <c r="D5" s="7">
        <f>B18-SUM(B19:B20)</f>
        <v>200</v>
      </c>
      <c r="E5" s="7">
        <f>IF(D5-D4&gt;0,D5-D4,0)</f>
        <v>0</v>
      </c>
      <c r="F5" s="7">
        <f>IF(E5-E4&gt;0,E5-E4,0)</f>
        <v>0</v>
      </c>
      <c r="G5" s="7">
        <f>IF(F5-F4&gt;0,F5-F4,0)</f>
        <v>0</v>
      </c>
      <c r="H5" s="7">
        <f>IF(G5-G4&gt;0,G5-G4,0)</f>
        <v>0</v>
      </c>
      <c r="I5" s="7">
        <f aca="true" t="shared" si="1" ref="I5:N5">IF(H5-H4&gt;0,H5-H4,0)</f>
        <v>0</v>
      </c>
      <c r="J5" s="7">
        <f t="shared" si="1"/>
        <v>0</v>
      </c>
      <c r="K5" s="7">
        <f t="shared" si="1"/>
        <v>0</v>
      </c>
      <c r="L5" s="7">
        <f t="shared" si="1"/>
        <v>0</v>
      </c>
      <c r="M5" s="7">
        <f t="shared" si="1"/>
        <v>0</v>
      </c>
      <c r="N5" s="7">
        <f t="shared" si="1"/>
        <v>0</v>
      </c>
    </row>
    <row r="6" spans="1:14" ht="12.75">
      <c r="A6" t="s">
        <v>8</v>
      </c>
      <c r="D6" s="7">
        <f>IF(D4-D5&lt;0,0,D4-D5)</f>
        <v>0</v>
      </c>
      <c r="E6" s="7">
        <f>IF(E4-E5&lt;0,0,E4-E5)</f>
        <v>150</v>
      </c>
      <c r="F6" s="7">
        <f>IF(F4-F5&lt;0,0,F4-F5)</f>
        <v>300</v>
      </c>
      <c r="G6" s="7">
        <f>IF(G4-G5&lt;0,0,G4-G5)</f>
        <v>100</v>
      </c>
      <c r="H6" s="7">
        <f>IF(H4-H5&lt;0,0,H4-H5)</f>
        <v>100</v>
      </c>
      <c r="I6" s="7">
        <f aca="true" t="shared" si="2" ref="I6:N6">IF(I4-I5&lt;0,0,I4-I5)</f>
        <v>150</v>
      </c>
      <c r="J6" s="7">
        <f t="shared" si="2"/>
        <v>100</v>
      </c>
      <c r="K6" s="7">
        <f t="shared" si="2"/>
        <v>200</v>
      </c>
      <c r="L6" s="7">
        <f t="shared" si="2"/>
        <v>100</v>
      </c>
      <c r="M6" s="7">
        <f t="shared" si="2"/>
        <v>150</v>
      </c>
      <c r="N6" s="7">
        <f t="shared" si="2"/>
        <v>100</v>
      </c>
    </row>
    <row r="7" spans="1:14" ht="12.75">
      <c r="A7" t="s">
        <v>10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8" spans="1:14" ht="12.75">
      <c r="A8" t="s">
        <v>11</v>
      </c>
      <c r="D8" s="7">
        <f>(1+D7)*D6</f>
        <v>0</v>
      </c>
      <c r="E8" s="7">
        <f>(1+E7)*E6</f>
        <v>150</v>
      </c>
      <c r="F8" s="7">
        <f>(1+F7)*F6</f>
        <v>300</v>
      </c>
      <c r="G8" s="7">
        <f>(1+G7)*G6</f>
        <v>100</v>
      </c>
      <c r="H8" s="7">
        <f>(1+H7)*H6</f>
        <v>100</v>
      </c>
      <c r="I8" s="7">
        <f aca="true" t="shared" si="3" ref="I8:N8">(1+I7)*I6</f>
        <v>150</v>
      </c>
      <c r="J8" s="7">
        <f t="shared" si="3"/>
        <v>100</v>
      </c>
      <c r="K8" s="7">
        <f t="shared" si="3"/>
        <v>200</v>
      </c>
      <c r="L8" s="7">
        <f t="shared" si="3"/>
        <v>100</v>
      </c>
      <c r="M8" s="7">
        <f t="shared" si="3"/>
        <v>150</v>
      </c>
      <c r="N8" s="7">
        <f t="shared" si="3"/>
        <v>100</v>
      </c>
    </row>
    <row r="9" spans="1:14" ht="12.75">
      <c r="A9" t="s">
        <v>9</v>
      </c>
      <c r="D9" s="7">
        <v>0</v>
      </c>
      <c r="E9" s="7">
        <v>0</v>
      </c>
      <c r="F9" s="7">
        <v>300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  <row r="10" spans="1:14" ht="12.75">
      <c r="A10" t="s">
        <v>17</v>
      </c>
      <c r="D10" s="7">
        <f>IF(D9-D8&gt;0,D9-D8,0)</f>
        <v>0</v>
      </c>
      <c r="E10" s="7">
        <f>IF(E9+D10-E8&gt;0,E9+D10-E8,0)</f>
        <v>0</v>
      </c>
      <c r="F10" s="7">
        <f>IF(F9+E10-F8&gt;0,F9+E10-F8,0)</f>
        <v>0</v>
      </c>
      <c r="G10" s="7">
        <f>IF(G9+F10-G8&gt;0,G9+F10-G8,0)</f>
        <v>0</v>
      </c>
      <c r="H10" s="7">
        <f>IF(H9+G10-H8&gt;0,H9+G10-H8,0)</f>
        <v>0</v>
      </c>
      <c r="I10" s="7">
        <f aca="true" t="shared" si="4" ref="I10:N10">IF(I9+H10-I8&gt;0,I9+H10-I8,0)</f>
        <v>0</v>
      </c>
      <c r="J10" s="7">
        <f t="shared" si="4"/>
        <v>0</v>
      </c>
      <c r="K10" s="7">
        <f t="shared" si="4"/>
        <v>0</v>
      </c>
      <c r="L10" s="7">
        <f t="shared" si="4"/>
        <v>0</v>
      </c>
      <c r="M10" s="7">
        <f t="shared" si="4"/>
        <v>0</v>
      </c>
      <c r="N10" s="7">
        <f t="shared" si="4"/>
        <v>0</v>
      </c>
    </row>
    <row r="11" spans="1:14" ht="12.75">
      <c r="A11" t="s">
        <v>12</v>
      </c>
      <c r="D11" s="7">
        <f>IF(D8-D9&gt;0,D8-D9,0)</f>
        <v>0</v>
      </c>
      <c r="E11" s="7">
        <f>IF(-(E9+D10-E8)&gt;0,-(E9+D10-E8),0)</f>
        <v>150</v>
      </c>
      <c r="F11" s="7">
        <f>IF(-(F9+E10-F8)&gt;0,-(F9+E10-F8),0)</f>
        <v>0</v>
      </c>
      <c r="G11" s="7">
        <f>IF(-(G9+F10-G8)&gt;0,-(G9+F10-G8),0)</f>
        <v>100</v>
      </c>
      <c r="H11" s="7">
        <f>IF(-(H9+G10-H8)&gt;0,-(H9+G10-H8),0)</f>
        <v>100</v>
      </c>
      <c r="I11" s="7">
        <f aca="true" t="shared" si="5" ref="I11:N11">IF(-(I9+H10-I8)&gt;0,-(I9+H10-I8),0)</f>
        <v>150</v>
      </c>
      <c r="J11" s="7">
        <f t="shared" si="5"/>
        <v>100</v>
      </c>
      <c r="K11" s="7">
        <f t="shared" si="5"/>
        <v>200</v>
      </c>
      <c r="L11" s="7">
        <f t="shared" si="5"/>
        <v>100</v>
      </c>
      <c r="M11" s="7">
        <f t="shared" si="5"/>
        <v>150</v>
      </c>
      <c r="N11" s="7">
        <f t="shared" si="5"/>
        <v>100</v>
      </c>
    </row>
    <row r="12" spans="1:14" ht="12.75">
      <c r="A12" t="s">
        <v>21</v>
      </c>
      <c r="D12" s="7">
        <f>D11</f>
        <v>0</v>
      </c>
      <c r="E12" s="7">
        <f>E11+D12</f>
        <v>150</v>
      </c>
      <c r="F12" s="7">
        <f>F11+E12</f>
        <v>150</v>
      </c>
      <c r="G12" s="7">
        <f>G11+F12</f>
        <v>250</v>
      </c>
      <c r="H12" s="7">
        <f>H11+G12</f>
        <v>350</v>
      </c>
      <c r="I12" s="7">
        <f aca="true" t="shared" si="6" ref="I12:N12">I11+H12</f>
        <v>500</v>
      </c>
      <c r="J12" s="7">
        <f t="shared" si="6"/>
        <v>600</v>
      </c>
      <c r="K12" s="7">
        <f t="shared" si="6"/>
        <v>800</v>
      </c>
      <c r="L12" s="7">
        <f t="shared" si="6"/>
        <v>900</v>
      </c>
      <c r="M12" s="7">
        <f t="shared" si="6"/>
        <v>1050</v>
      </c>
      <c r="N12" s="7">
        <f t="shared" si="6"/>
        <v>1150</v>
      </c>
    </row>
    <row r="13" spans="1:14" ht="12.75">
      <c r="A13" t="s">
        <v>0</v>
      </c>
      <c r="D13" s="7">
        <f>IF(D11=0,0,ROUNDUP(D11/$B$23,0))*$B$23</f>
        <v>0</v>
      </c>
      <c r="E13" s="7">
        <f aca="true" t="shared" si="7" ref="E13:N13">IF(E11-(D14-D12)&lt;=0,0,ROUNDUP((E11-(D14-D12))/$B$23,0))*$B$23</f>
        <v>150</v>
      </c>
      <c r="F13" s="7">
        <f t="shared" si="7"/>
        <v>0</v>
      </c>
      <c r="G13" s="7">
        <f t="shared" si="7"/>
        <v>100</v>
      </c>
      <c r="H13" s="7">
        <f t="shared" si="7"/>
        <v>100</v>
      </c>
      <c r="I13" s="7">
        <f t="shared" si="7"/>
        <v>150</v>
      </c>
      <c r="J13" s="7">
        <f t="shared" si="7"/>
        <v>100</v>
      </c>
      <c r="K13" s="7">
        <f t="shared" si="7"/>
        <v>200</v>
      </c>
      <c r="L13" s="7">
        <f t="shared" si="7"/>
        <v>100</v>
      </c>
      <c r="M13" s="7">
        <f t="shared" si="7"/>
        <v>150</v>
      </c>
      <c r="N13" s="7">
        <f t="shared" si="7"/>
        <v>100</v>
      </c>
    </row>
    <row r="14" spans="1:14" ht="12.75">
      <c r="A14" t="s">
        <v>22</v>
      </c>
      <c r="D14" s="7">
        <f>D13</f>
        <v>0</v>
      </c>
      <c r="E14" s="7">
        <f>E13+D14</f>
        <v>150</v>
      </c>
      <c r="F14" s="7">
        <f>F13+E14</f>
        <v>150</v>
      </c>
      <c r="G14" s="7">
        <f>G13+F14</f>
        <v>250</v>
      </c>
      <c r="H14" s="7">
        <f>H13+G14</f>
        <v>350</v>
      </c>
      <c r="I14" s="7">
        <f aca="true" t="shared" si="8" ref="I14:N14">I13+H14</f>
        <v>500</v>
      </c>
      <c r="J14" s="7">
        <f t="shared" si="8"/>
        <v>600</v>
      </c>
      <c r="K14" s="7">
        <f t="shared" si="8"/>
        <v>800</v>
      </c>
      <c r="L14" s="7">
        <f t="shared" si="8"/>
        <v>900</v>
      </c>
      <c r="M14" s="7">
        <f t="shared" si="8"/>
        <v>1050</v>
      </c>
      <c r="N14" s="7">
        <f t="shared" si="8"/>
        <v>1150</v>
      </c>
    </row>
    <row r="16" spans="1:14" ht="12.75">
      <c r="A16" t="s">
        <v>13</v>
      </c>
      <c r="D16" s="7">
        <v>0</v>
      </c>
      <c r="E16" s="7">
        <v>150</v>
      </c>
      <c r="F16" s="7">
        <v>0</v>
      </c>
      <c r="G16" s="7">
        <v>100</v>
      </c>
      <c r="H16" s="7">
        <v>100</v>
      </c>
      <c r="I16" s="7">
        <v>150</v>
      </c>
      <c r="J16" s="7">
        <v>100</v>
      </c>
      <c r="K16" s="7">
        <v>200</v>
      </c>
      <c r="L16" s="7">
        <v>100</v>
      </c>
      <c r="M16" s="7">
        <v>150</v>
      </c>
      <c r="N16" s="7">
        <v>100</v>
      </c>
    </row>
    <row r="18" spans="1:2" ht="12.75">
      <c r="A18" t="s">
        <v>14</v>
      </c>
      <c r="B18" s="7">
        <v>640</v>
      </c>
    </row>
    <row r="19" spans="1:2" ht="12.75">
      <c r="A19" t="s">
        <v>15</v>
      </c>
      <c r="B19" s="7">
        <v>250</v>
      </c>
    </row>
    <row r="20" spans="1:2" ht="12.75">
      <c r="A20" t="s">
        <v>16</v>
      </c>
      <c r="B20" s="7">
        <v>190</v>
      </c>
    </row>
    <row r="21" spans="1:2" ht="12.75">
      <c r="A21" t="s">
        <v>23</v>
      </c>
      <c r="B21" s="7">
        <v>300</v>
      </c>
    </row>
    <row r="22" spans="1:2" ht="12.75">
      <c r="A22" t="s">
        <v>24</v>
      </c>
      <c r="B22" s="7">
        <v>2</v>
      </c>
    </row>
    <row r="23" spans="1:2" ht="12.75">
      <c r="A23" t="s">
        <v>18</v>
      </c>
      <c r="B23" s="7">
        <v>10</v>
      </c>
    </row>
    <row r="24" spans="1:2" ht="12.75">
      <c r="A24" t="s">
        <v>20</v>
      </c>
      <c r="B24" s="7">
        <v>0</v>
      </c>
    </row>
    <row r="27" spans="1:14" ht="12.75">
      <c r="A27" t="s">
        <v>28</v>
      </c>
      <c r="D27" s="7">
        <v>100</v>
      </c>
      <c r="E27" s="7">
        <v>100</v>
      </c>
      <c r="F27" s="7">
        <v>100</v>
      </c>
      <c r="G27" s="7">
        <v>50</v>
      </c>
      <c r="H27" s="7">
        <v>300</v>
      </c>
      <c r="I27" s="7">
        <v>100</v>
      </c>
      <c r="J27" s="7">
        <v>150</v>
      </c>
      <c r="K27" s="7">
        <v>50</v>
      </c>
      <c r="L27" s="7">
        <v>200</v>
      </c>
      <c r="M27" s="7">
        <v>150</v>
      </c>
      <c r="N27" s="7">
        <v>150</v>
      </c>
    </row>
    <row r="29" spans="1:14" ht="12.75">
      <c r="A29" s="1" t="s">
        <v>29</v>
      </c>
      <c r="B29" s="7">
        <f>SUM(C31:N31)*20+SUMPRODUCT(C16:N16,C29:N29)</f>
        <v>4750</v>
      </c>
      <c r="D29" s="7">
        <v>10</v>
      </c>
      <c r="E29" s="7">
        <v>9</v>
      </c>
      <c r="F29" s="7">
        <v>8</v>
      </c>
      <c r="G29" s="7">
        <v>7</v>
      </c>
      <c r="H29" s="7">
        <v>6</v>
      </c>
      <c r="I29" s="7">
        <v>5</v>
      </c>
      <c r="J29" s="7">
        <v>4</v>
      </c>
      <c r="K29" s="7">
        <v>3</v>
      </c>
      <c r="L29" s="7">
        <v>2</v>
      </c>
      <c r="M29" s="7">
        <v>1</v>
      </c>
      <c r="N29" s="7">
        <v>0</v>
      </c>
    </row>
    <row r="30" ht="12.75">
      <c r="A30" s="1"/>
    </row>
    <row r="31" spans="1:14" ht="12.75">
      <c r="A31" s="1"/>
      <c r="D31" s="7">
        <f aca="true" t="shared" si="9" ref="D31:N31">IF(D16-D13&lt;0,D13-D16,0)</f>
        <v>0</v>
      </c>
      <c r="E31" s="7">
        <f t="shared" si="9"/>
        <v>0</v>
      </c>
      <c r="F31" s="7">
        <f t="shared" si="9"/>
        <v>0</v>
      </c>
      <c r="G31" s="7">
        <f t="shared" si="9"/>
        <v>0</v>
      </c>
      <c r="H31" s="7">
        <f t="shared" si="9"/>
        <v>0</v>
      </c>
      <c r="I31" s="7">
        <f t="shared" si="9"/>
        <v>0</v>
      </c>
      <c r="J31" s="7">
        <f t="shared" si="9"/>
        <v>0</v>
      </c>
      <c r="K31" s="7">
        <f t="shared" si="9"/>
        <v>0</v>
      </c>
      <c r="L31" s="7">
        <f t="shared" si="9"/>
        <v>0</v>
      </c>
      <c r="M31" s="7">
        <f t="shared" si="9"/>
        <v>0</v>
      </c>
      <c r="N31" s="7">
        <f t="shared" si="9"/>
        <v>0</v>
      </c>
    </row>
  </sheetData>
  <printOptions/>
  <pageMargins left="0.75" right="0.75" top="1" bottom="1" header="0.5" footer="0.5"/>
  <pageSetup horizontalDpi="600" verticalDpi="600" orientation="portrait" paperSize="9" r:id="rId1"/>
  <ignoredErrors>
    <ignoredError sqref="D4:I4 J4:N4" formulaRange="1"/>
    <ignoredError sqref="D11 D13:H13 I13:N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O29"/>
  <sheetViews>
    <sheetView tabSelected="1" zoomScale="150" zoomScaleNormal="150" workbookViewId="0" topLeftCell="A1">
      <selection activeCell="F17" sqref="F17"/>
    </sheetView>
  </sheetViews>
  <sheetFormatPr defaultColWidth="9.140625" defaultRowHeight="12.75"/>
  <cols>
    <col min="1" max="1" width="20.00390625" style="1" bestFit="1" customWidth="1"/>
    <col min="2" max="2" width="7.00390625" style="7" customWidth="1"/>
    <col min="3" max="4" width="4.00390625" style="7" bestFit="1" customWidth="1"/>
    <col min="5" max="5" width="6.00390625" style="7" bestFit="1" customWidth="1"/>
    <col min="6" max="10" width="4.00390625" style="7" bestFit="1" customWidth="1"/>
    <col min="11" max="14" width="5.00390625" style="7" bestFit="1" customWidth="1"/>
    <col min="15" max="16384" width="8.8515625" style="1" customWidth="1"/>
  </cols>
  <sheetData>
    <row r="1" spans="2:14" ht="12.75">
      <c r="B1" s="7">
        <v>-2</v>
      </c>
      <c r="C1" s="7">
        <v>-1</v>
      </c>
      <c r="D1" s="7">
        <v>0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</row>
    <row r="2" spans="1:14" ht="12.75">
      <c r="A2" s="1" t="s">
        <v>4</v>
      </c>
      <c r="D2" s="7">
        <v>200</v>
      </c>
      <c r="E2" s="7">
        <v>150</v>
      </c>
      <c r="F2" s="7">
        <v>300</v>
      </c>
      <c r="G2" s="7">
        <v>100</v>
      </c>
      <c r="H2" s="7">
        <v>100</v>
      </c>
      <c r="I2" s="7">
        <v>150</v>
      </c>
      <c r="J2" s="7">
        <v>100</v>
      </c>
      <c r="K2" s="7">
        <v>200</v>
      </c>
      <c r="L2" s="7">
        <v>100</v>
      </c>
      <c r="M2" s="7">
        <v>150</v>
      </c>
      <c r="N2" s="7">
        <v>100</v>
      </c>
    </row>
    <row r="3" spans="1:14" ht="12.75">
      <c r="A3" s="1" t="s">
        <v>5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</row>
    <row r="4" spans="1:14" ht="12.75">
      <c r="A4" s="1" t="s">
        <v>6</v>
      </c>
      <c r="D4" s="7">
        <f>SUM(D2:D3)</f>
        <v>200</v>
      </c>
      <c r="E4" s="7">
        <f>SUM(E2:E3)</f>
        <v>150</v>
      </c>
      <c r="F4" s="7">
        <f>SUM(F2:F3)</f>
        <v>300</v>
      </c>
      <c r="G4" s="7">
        <f>SUM(G2:G3)</f>
        <v>100</v>
      </c>
      <c r="H4" s="7">
        <f>SUM(H2:H3)</f>
        <v>100</v>
      </c>
      <c r="I4" s="7">
        <f aca="true" t="shared" si="0" ref="I4:N4">SUM(I2:I3)</f>
        <v>150</v>
      </c>
      <c r="J4" s="7">
        <f t="shared" si="0"/>
        <v>100</v>
      </c>
      <c r="K4" s="7">
        <f t="shared" si="0"/>
        <v>200</v>
      </c>
      <c r="L4" s="7">
        <f t="shared" si="0"/>
        <v>100</v>
      </c>
      <c r="M4" s="7">
        <f t="shared" si="0"/>
        <v>150</v>
      </c>
      <c r="N4" s="7">
        <f t="shared" si="0"/>
        <v>100</v>
      </c>
    </row>
    <row r="5" spans="1:14" ht="12.75">
      <c r="A5" s="1" t="s">
        <v>7</v>
      </c>
      <c r="D5" s="7">
        <f>B18-SUM(B19:B20)</f>
        <v>200</v>
      </c>
      <c r="E5" s="7">
        <f>IF(D5-D4&gt;0,D5-D4,0)</f>
        <v>0</v>
      </c>
      <c r="F5" s="7">
        <f>IF(E5-E4&gt;0,E5-E4,0)</f>
        <v>0</v>
      </c>
      <c r="G5" s="7">
        <f>IF(F5-F4&gt;0,F5-F4,0)</f>
        <v>0</v>
      </c>
      <c r="H5" s="7">
        <f>IF(G5-G4&gt;0,G5-G4,0)</f>
        <v>0</v>
      </c>
      <c r="I5" s="7">
        <f aca="true" t="shared" si="1" ref="I5:N5">IF(H5-H4&gt;0,H5-H4,0)</f>
        <v>0</v>
      </c>
      <c r="J5" s="7">
        <f t="shared" si="1"/>
        <v>0</v>
      </c>
      <c r="K5" s="7">
        <f t="shared" si="1"/>
        <v>0</v>
      </c>
      <c r="L5" s="7">
        <f t="shared" si="1"/>
        <v>0</v>
      </c>
      <c r="M5" s="7">
        <f t="shared" si="1"/>
        <v>0</v>
      </c>
      <c r="N5" s="7">
        <f t="shared" si="1"/>
        <v>0</v>
      </c>
    </row>
    <row r="6" spans="1:14" ht="12.75">
      <c r="A6" s="1" t="s">
        <v>8</v>
      </c>
      <c r="D6" s="7">
        <f>IF(D4-D5&lt;0,0,D4-D5)</f>
        <v>0</v>
      </c>
      <c r="E6" s="7">
        <f>IF(E4-E5&lt;0,0,E4-E5)</f>
        <v>150</v>
      </c>
      <c r="F6" s="7">
        <f>IF(F4-F5&lt;0,0,F4-F5)</f>
        <v>300</v>
      </c>
      <c r="G6" s="7">
        <f>IF(G4-G5&lt;0,0,G4-G5)</f>
        <v>100</v>
      </c>
      <c r="H6" s="7">
        <f>IF(H4-H5&lt;0,0,H4-H5)</f>
        <v>100</v>
      </c>
      <c r="I6" s="7">
        <f aca="true" t="shared" si="2" ref="I6:N6">IF(I4-I5&lt;0,0,I4-I5)</f>
        <v>150</v>
      </c>
      <c r="J6" s="7">
        <f t="shared" si="2"/>
        <v>100</v>
      </c>
      <c r="K6" s="7">
        <f t="shared" si="2"/>
        <v>200</v>
      </c>
      <c r="L6" s="7">
        <f t="shared" si="2"/>
        <v>100</v>
      </c>
      <c r="M6" s="7">
        <f t="shared" si="2"/>
        <v>150</v>
      </c>
      <c r="N6" s="7">
        <f t="shared" si="2"/>
        <v>100</v>
      </c>
    </row>
    <row r="7" spans="1:14" ht="12.75">
      <c r="A7" s="1" t="s">
        <v>10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8" spans="1:14" ht="12.75">
      <c r="A8" s="1" t="s">
        <v>11</v>
      </c>
      <c r="D8" s="7">
        <f>(1+D7)*D6</f>
        <v>0</v>
      </c>
      <c r="E8" s="7">
        <f>(1+E7)*E6</f>
        <v>150</v>
      </c>
      <c r="F8" s="7">
        <f>(1+F7)*F6</f>
        <v>300</v>
      </c>
      <c r="G8" s="7">
        <f>(1+G7)*G6</f>
        <v>100</v>
      </c>
      <c r="H8" s="7">
        <f>(1+H7)*H6</f>
        <v>100</v>
      </c>
      <c r="I8" s="7">
        <f aca="true" t="shared" si="3" ref="I8:N8">(1+I7)*I6</f>
        <v>150</v>
      </c>
      <c r="J8" s="7">
        <f t="shared" si="3"/>
        <v>100</v>
      </c>
      <c r="K8" s="7">
        <f t="shared" si="3"/>
        <v>200</v>
      </c>
      <c r="L8" s="7">
        <f t="shared" si="3"/>
        <v>100</v>
      </c>
      <c r="M8" s="7">
        <f t="shared" si="3"/>
        <v>150</v>
      </c>
      <c r="N8" s="7">
        <f t="shared" si="3"/>
        <v>100</v>
      </c>
    </row>
    <row r="9" spans="1:14" ht="12.75">
      <c r="A9" s="1" t="s">
        <v>9</v>
      </c>
      <c r="D9" s="7">
        <v>0</v>
      </c>
      <c r="E9" s="7">
        <v>0</v>
      </c>
      <c r="F9" s="7">
        <v>300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  <row r="10" spans="1:14" ht="12.75">
      <c r="A10" s="1" t="s">
        <v>17</v>
      </c>
      <c r="D10" s="7">
        <f>IF(D9-D8&gt;0,D9-D8,0)</f>
        <v>0</v>
      </c>
      <c r="E10" s="7">
        <f>IF(E9+D10-E8&gt;0,E9+D10-E8,0)</f>
        <v>0</v>
      </c>
      <c r="F10" s="7">
        <f>IF(F9+E10-F8&gt;0,F9+E10-F8,0)</f>
        <v>0</v>
      </c>
      <c r="G10" s="7">
        <f>IF(G9+F10-G8&gt;0,G9+F10-G8,0)</f>
        <v>0</v>
      </c>
      <c r="H10" s="7">
        <f>IF(H9+G10-H8&gt;0,H9+G10-H8,0)</f>
        <v>0</v>
      </c>
      <c r="I10" s="7">
        <f aca="true" t="shared" si="4" ref="I10:N10">IF(I9+H10-I8&gt;0,I9+H10-I8,0)</f>
        <v>0</v>
      </c>
      <c r="J10" s="7">
        <f t="shared" si="4"/>
        <v>0</v>
      </c>
      <c r="K10" s="7">
        <f t="shared" si="4"/>
        <v>0</v>
      </c>
      <c r="L10" s="7">
        <f t="shared" si="4"/>
        <v>0</v>
      </c>
      <c r="M10" s="7">
        <f t="shared" si="4"/>
        <v>0</v>
      </c>
      <c r="N10" s="7">
        <f t="shared" si="4"/>
        <v>0</v>
      </c>
    </row>
    <row r="11" spans="1:14" ht="12.75">
      <c r="A11" s="1" t="s">
        <v>12</v>
      </c>
      <c r="D11" s="7">
        <f>IF(D8-D9&gt;0,D8-D9,0)</f>
        <v>0</v>
      </c>
      <c r="E11" s="7">
        <f>IF(-(E9+D10-E8)&gt;0,-(E9+D10-E8),0)</f>
        <v>150</v>
      </c>
      <c r="F11" s="7">
        <f>IF(-(F9+E10-F8)&gt;0,-(F9+E10-F8),0)</f>
        <v>0</v>
      </c>
      <c r="G11" s="7">
        <f>IF(-(G9+F10-G8)&gt;0,-(G9+F10-G8),0)</f>
        <v>100</v>
      </c>
      <c r="H11" s="7">
        <f>IF(-(H9+G10-H8)&gt;0,-(H9+G10-H8),0)</f>
        <v>100</v>
      </c>
      <c r="I11" s="7">
        <f aca="true" t="shared" si="5" ref="I11:N11">IF(-(I9+H10-I8)&gt;0,-(I9+H10-I8),0)</f>
        <v>150</v>
      </c>
      <c r="J11" s="7">
        <f t="shared" si="5"/>
        <v>100</v>
      </c>
      <c r="K11" s="7">
        <f t="shared" si="5"/>
        <v>200</v>
      </c>
      <c r="L11" s="7">
        <f t="shared" si="5"/>
        <v>100</v>
      </c>
      <c r="M11" s="7">
        <f t="shared" si="5"/>
        <v>150</v>
      </c>
      <c r="N11" s="7">
        <f t="shared" si="5"/>
        <v>100</v>
      </c>
    </row>
    <row r="12" spans="1:14" ht="12.75">
      <c r="A12" s="1" t="s">
        <v>21</v>
      </c>
      <c r="D12" s="7">
        <f>D11</f>
        <v>0</v>
      </c>
      <c r="E12" s="7">
        <f>E11+D12</f>
        <v>150</v>
      </c>
      <c r="F12" s="7">
        <f>F11+E12</f>
        <v>150</v>
      </c>
      <c r="G12" s="7">
        <f>G11+F12</f>
        <v>250</v>
      </c>
      <c r="H12" s="7">
        <f>H11+G12</f>
        <v>350</v>
      </c>
      <c r="I12" s="7">
        <f aca="true" t="shared" si="6" ref="I12:N12">I11+H12</f>
        <v>500</v>
      </c>
      <c r="J12" s="7">
        <f t="shared" si="6"/>
        <v>600</v>
      </c>
      <c r="K12" s="7">
        <f t="shared" si="6"/>
        <v>800</v>
      </c>
      <c r="L12" s="7">
        <f t="shared" si="6"/>
        <v>900</v>
      </c>
      <c r="M12" s="7">
        <f t="shared" si="6"/>
        <v>1050</v>
      </c>
      <c r="N12" s="7">
        <f t="shared" si="6"/>
        <v>1150</v>
      </c>
    </row>
    <row r="13" spans="1:14" ht="12.75">
      <c r="A13" s="1" t="s">
        <v>0</v>
      </c>
      <c r="D13" s="7">
        <f>IF(D11=0,0,ROUNDUP(D11/$B$23,0))*$B$23</f>
        <v>0</v>
      </c>
      <c r="E13" s="7">
        <f>IF(E11-(D14-D12)&lt;=0,0,ROUNDUP((E11-(D14-D12))/$B$23,0))*$B$23</f>
        <v>150</v>
      </c>
      <c r="F13" s="7">
        <f aca="true" t="shared" si="7" ref="F13:N13">IF(F11-(E14-E12)&lt;=0,0,ROUNDUP((F11-(E14-E12))/$B$23,0))*$B$23</f>
        <v>0</v>
      </c>
      <c r="G13" s="7">
        <f t="shared" si="7"/>
        <v>100</v>
      </c>
      <c r="H13" s="7">
        <f t="shared" si="7"/>
        <v>100</v>
      </c>
      <c r="I13" s="7">
        <f t="shared" si="7"/>
        <v>150</v>
      </c>
      <c r="J13" s="7">
        <f t="shared" si="7"/>
        <v>100</v>
      </c>
      <c r="K13" s="7">
        <f t="shared" si="7"/>
        <v>200</v>
      </c>
      <c r="L13" s="7">
        <f t="shared" si="7"/>
        <v>100</v>
      </c>
      <c r="M13" s="7">
        <f t="shared" si="7"/>
        <v>150</v>
      </c>
      <c r="N13" s="7">
        <f t="shared" si="7"/>
        <v>100</v>
      </c>
    </row>
    <row r="14" spans="1:14" ht="12.75">
      <c r="A14" s="1" t="s">
        <v>22</v>
      </c>
      <c r="D14" s="7">
        <f>D13</f>
        <v>0</v>
      </c>
      <c r="E14" s="7">
        <f>E13+D14</f>
        <v>150</v>
      </c>
      <c r="F14" s="7">
        <f aca="true" t="shared" si="8" ref="F14:N14">F13+E14</f>
        <v>150</v>
      </c>
      <c r="G14" s="7">
        <f t="shared" si="8"/>
        <v>250</v>
      </c>
      <c r="H14" s="7">
        <f t="shared" si="8"/>
        <v>350</v>
      </c>
      <c r="I14" s="7">
        <f t="shared" si="8"/>
        <v>500</v>
      </c>
      <c r="J14" s="7">
        <f t="shared" si="8"/>
        <v>600</v>
      </c>
      <c r="K14" s="7">
        <f t="shared" si="8"/>
        <v>800</v>
      </c>
      <c r="L14" s="7">
        <f t="shared" si="8"/>
        <v>900</v>
      </c>
      <c r="M14" s="7">
        <f t="shared" si="8"/>
        <v>1050</v>
      </c>
      <c r="N14" s="7">
        <f t="shared" si="8"/>
        <v>1150</v>
      </c>
    </row>
    <row r="15" spans="1:14" ht="12.75">
      <c r="A15" s="1" t="s">
        <v>27</v>
      </c>
      <c r="D15" s="7">
        <f>D16</f>
        <v>100</v>
      </c>
      <c r="E15" s="7">
        <f>E16+D15</f>
        <v>200.000001</v>
      </c>
      <c r="F15" s="7">
        <f aca="true" t="shared" si="9" ref="F15:N15">F16+E15</f>
        <v>300.000001</v>
      </c>
      <c r="G15" s="7">
        <f t="shared" si="9"/>
        <v>350.00000071875</v>
      </c>
      <c r="H15" s="7">
        <f t="shared" si="9"/>
        <v>400.00000043750003</v>
      </c>
      <c r="I15" s="7">
        <f t="shared" si="9"/>
        <v>500</v>
      </c>
      <c r="J15" s="7">
        <f t="shared" si="9"/>
        <v>650</v>
      </c>
      <c r="K15" s="7">
        <f t="shared" si="9"/>
        <v>700.0000001081081</v>
      </c>
      <c r="L15" s="7">
        <f t="shared" si="9"/>
        <v>800.000000951858</v>
      </c>
      <c r="M15" s="7">
        <f t="shared" si="9"/>
        <v>950.000000108108</v>
      </c>
      <c r="N15" s="7">
        <f t="shared" si="9"/>
        <v>1049.999999264358</v>
      </c>
    </row>
    <row r="16" spans="1:14" ht="12.75">
      <c r="A16" s="1" t="s">
        <v>13</v>
      </c>
      <c r="D16" s="7">
        <v>100</v>
      </c>
      <c r="E16" s="7">
        <v>100.000001</v>
      </c>
      <c r="F16" s="7">
        <v>100</v>
      </c>
      <c r="G16" s="7">
        <v>49.99999971875001</v>
      </c>
      <c r="H16" s="7">
        <v>49.999999718750004</v>
      </c>
      <c r="I16" s="7">
        <v>99.9999995625</v>
      </c>
      <c r="J16" s="7">
        <v>150</v>
      </c>
      <c r="K16" s="7">
        <v>50.00000010810815</v>
      </c>
      <c r="L16" s="7">
        <v>100.00000084374999</v>
      </c>
      <c r="M16" s="7">
        <v>149.99999915625</v>
      </c>
      <c r="N16" s="7">
        <v>99.99999915625003</v>
      </c>
    </row>
    <row r="18" spans="1:15" ht="12.75">
      <c r="A18" s="8" t="s">
        <v>14</v>
      </c>
      <c r="B18" s="9">
        <v>640</v>
      </c>
      <c r="D18" s="7">
        <f>D13</f>
        <v>0</v>
      </c>
      <c r="E18" s="7">
        <f>IF(D18-D19&gt;0,E13,E13+D18)</f>
        <v>150</v>
      </c>
      <c r="F18" s="7">
        <f aca="true" t="shared" si="10" ref="F18:N18">IF(E18-E19&gt;0,F13,F13+E18)</f>
        <v>150</v>
      </c>
      <c r="G18" s="7">
        <f t="shared" si="10"/>
        <v>250</v>
      </c>
      <c r="H18" s="7">
        <f t="shared" si="10"/>
        <v>350</v>
      </c>
      <c r="I18" s="7">
        <f t="shared" si="10"/>
        <v>500</v>
      </c>
      <c r="J18" s="7">
        <f t="shared" si="10"/>
        <v>600</v>
      </c>
      <c r="K18" s="7">
        <f t="shared" si="10"/>
        <v>800</v>
      </c>
      <c r="L18" s="7">
        <f t="shared" si="10"/>
        <v>100</v>
      </c>
      <c r="M18" s="7">
        <f t="shared" si="10"/>
        <v>250</v>
      </c>
      <c r="N18" s="7">
        <f t="shared" si="10"/>
        <v>350</v>
      </c>
      <c r="O18" s="1" t="s">
        <v>31</v>
      </c>
    </row>
    <row r="19" spans="1:15" ht="12.75">
      <c r="A19" s="10" t="s">
        <v>15</v>
      </c>
      <c r="B19" s="11">
        <v>250</v>
      </c>
      <c r="D19" s="7">
        <f>D16</f>
        <v>100</v>
      </c>
      <c r="E19" s="7">
        <f>IF(D18-D19&gt;0,E16,E16+D19)</f>
        <v>200.000001</v>
      </c>
      <c r="F19" s="7">
        <f aca="true" t="shared" si="11" ref="F19:N19">IF(E18-E19&gt;0,F16,F16+E19)</f>
        <v>300.000001</v>
      </c>
      <c r="G19" s="7">
        <f t="shared" si="11"/>
        <v>350.00000071875</v>
      </c>
      <c r="H19" s="7">
        <f t="shared" si="11"/>
        <v>400.00000043750003</v>
      </c>
      <c r="I19" s="7">
        <f t="shared" si="11"/>
        <v>500</v>
      </c>
      <c r="J19" s="7">
        <f t="shared" si="11"/>
        <v>650</v>
      </c>
      <c r="K19" s="7">
        <f t="shared" si="11"/>
        <v>700.0000001081081</v>
      </c>
      <c r="L19" s="7">
        <f t="shared" si="11"/>
        <v>100.00000084374999</v>
      </c>
      <c r="M19" s="7">
        <f t="shared" si="11"/>
        <v>250</v>
      </c>
      <c r="N19" s="7">
        <f t="shared" si="11"/>
        <v>349.99999915625006</v>
      </c>
      <c r="O19" s="1" t="s">
        <v>32</v>
      </c>
    </row>
    <row r="20" spans="1:2" ht="12.75">
      <c r="A20" s="10" t="s">
        <v>16</v>
      </c>
      <c r="B20" s="11">
        <v>190</v>
      </c>
    </row>
    <row r="21" spans="1:15" ht="12.75">
      <c r="A21" s="10" t="s">
        <v>23</v>
      </c>
      <c r="B21" s="11">
        <v>300</v>
      </c>
      <c r="D21" s="7">
        <f>IF(D14-D15&gt;0,D14-D15,0)</f>
        <v>0</v>
      </c>
      <c r="E21" s="7">
        <f aca="true" t="shared" si="12" ref="E21:N21">IF(E14-E15&gt;0,E14-E15,0)</f>
        <v>0</v>
      </c>
      <c r="F21" s="7">
        <f t="shared" si="12"/>
        <v>0</v>
      </c>
      <c r="G21" s="7">
        <f t="shared" si="12"/>
        <v>0</v>
      </c>
      <c r="H21" s="7">
        <f t="shared" si="12"/>
        <v>0</v>
      </c>
      <c r="I21" s="7">
        <f t="shared" si="12"/>
        <v>0</v>
      </c>
      <c r="J21" s="7">
        <f t="shared" si="12"/>
        <v>0</v>
      </c>
      <c r="K21" s="7">
        <f t="shared" si="12"/>
        <v>99.99999989189189</v>
      </c>
      <c r="L21" s="7">
        <f t="shared" si="12"/>
        <v>99.99999904814194</v>
      </c>
      <c r="M21" s="7">
        <f t="shared" si="12"/>
        <v>99.999999891892</v>
      </c>
      <c r="N21" s="7">
        <f t="shared" si="12"/>
        <v>100.00000073564206</v>
      </c>
      <c r="O21" s="1" t="s">
        <v>30</v>
      </c>
    </row>
    <row r="22" spans="1:2" ht="12.75">
      <c r="A22" s="10" t="s">
        <v>24</v>
      </c>
      <c r="B22" s="11">
        <v>2</v>
      </c>
    </row>
    <row r="23" spans="1:2" ht="12.75">
      <c r="A23" s="10" t="s">
        <v>18</v>
      </c>
      <c r="B23" s="11">
        <v>10</v>
      </c>
    </row>
    <row r="24" spans="1:2" ht="12.75">
      <c r="A24" s="12" t="s">
        <v>20</v>
      </c>
      <c r="B24" s="13">
        <v>0</v>
      </c>
    </row>
    <row r="27" spans="1:14" ht="12.75">
      <c r="A27" s="1" t="s">
        <v>28</v>
      </c>
      <c r="D27" s="7">
        <v>100</v>
      </c>
      <c r="E27" s="7">
        <v>100</v>
      </c>
      <c r="F27" s="7">
        <v>100</v>
      </c>
      <c r="G27" s="7">
        <v>50</v>
      </c>
      <c r="H27" s="7">
        <v>50</v>
      </c>
      <c r="I27" s="7">
        <v>100</v>
      </c>
      <c r="J27" s="7">
        <v>150</v>
      </c>
      <c r="K27" s="7">
        <v>50</v>
      </c>
      <c r="L27" s="7">
        <v>200</v>
      </c>
      <c r="M27" s="7">
        <v>150</v>
      </c>
      <c r="N27" s="7">
        <v>150</v>
      </c>
    </row>
    <row r="29" spans="1:14" ht="12.75">
      <c r="A29" s="1" t="s">
        <v>29</v>
      </c>
      <c r="B29" s="7">
        <f>SUMPRODUCT(D16:N16,D29:N29)+10*SUM(D21:N21)</f>
        <v>8950.000000000004</v>
      </c>
      <c r="D29" s="7">
        <v>10</v>
      </c>
      <c r="E29" s="7">
        <v>9</v>
      </c>
      <c r="F29" s="7">
        <v>8</v>
      </c>
      <c r="G29" s="7">
        <v>7</v>
      </c>
      <c r="H29" s="7">
        <v>6</v>
      </c>
      <c r="I29" s="7">
        <v>5</v>
      </c>
      <c r="J29" s="7">
        <v>4</v>
      </c>
      <c r="K29" s="7">
        <v>3</v>
      </c>
      <c r="L29" s="7">
        <v>2</v>
      </c>
      <c r="M29" s="7">
        <v>1</v>
      </c>
      <c r="N29" s="7">
        <v>0</v>
      </c>
    </row>
  </sheetData>
  <printOptions/>
  <pageMargins left="0.75" right="0.75" top="1" bottom="1" header="0.5" footer="0.5"/>
  <pageSetup orientation="portrait" paperSize="9"/>
  <ignoredErrors>
    <ignoredError sqref="D4:N4" formulaRange="1"/>
    <ignoredError sqref="D13:E13 F13:N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TROSSI</dc:creator>
  <cp:keywords/>
  <dc:description/>
  <cp:lastModifiedBy>TROSSI</cp:lastModifiedBy>
  <dcterms:created xsi:type="dcterms:W3CDTF">2004-10-01T07:08:02Z</dcterms:created>
  <dcterms:modified xsi:type="dcterms:W3CDTF">2004-11-03T12:24:47Z</dcterms:modified>
  <cp:category/>
  <cp:version/>
  <cp:contentType/>
  <cp:contentStatus/>
</cp:coreProperties>
</file>