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2024" windowHeight="5580" activeTab="0"/>
  </bookViews>
  <sheets>
    <sheet name="Foglio1" sheetId="1" r:id="rId1"/>
  </sheets>
  <definedNames>
    <definedName name="solver_adj" localSheetId="0" hidden="1">'Foglio1'!$B$4:$M$5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'Foglio1'!$B$4:$M$4</definedName>
    <definedName name="solver_lhs2" localSheetId="0" hidden="1">'Foglio1'!$B$5:$M$5</definedName>
    <definedName name="solver_lhs3" localSheetId="0" hidden="1">'Foglio1'!$B$4:$M$4</definedName>
    <definedName name="solver_lhs4" localSheetId="0" hidden="1">'Foglio1'!$B$6:$M$6</definedName>
    <definedName name="solver_lhs5" localSheetId="0" hidden="1">'Foglio1'!$B$7:$M$7</definedName>
    <definedName name="solver_lhs6" localSheetId="0" hidden="1">'Foglio1'!$B$10:$M$10</definedName>
    <definedName name="solver_lhs7" localSheetId="0" hidden="1">'Foglio1'!$N$4</definedName>
    <definedName name="solver_lin" localSheetId="0" hidden="1">2</definedName>
    <definedName name="solver_neg" localSheetId="0" hidden="1">2</definedName>
    <definedName name="solver_num" localSheetId="0" hidden="1">7</definedName>
    <definedName name="solver_nwt" localSheetId="0" hidden="1">1</definedName>
    <definedName name="solver_opt" localSheetId="0" hidden="1">'Foglio1'!$B$14</definedName>
    <definedName name="solver_pre" localSheetId="0" hidden="1">0.000001</definedName>
    <definedName name="solver_rel1" localSheetId="0" hidden="1">3</definedName>
    <definedName name="solver_rel2" localSheetId="0" hidden="1">5</definedName>
    <definedName name="solver_rel3" localSheetId="0" hidden="1">1</definedName>
    <definedName name="solver_rel4" localSheetId="0" hidden="1">1</definedName>
    <definedName name="solver_rel5" localSheetId="0" hidden="1">3</definedName>
    <definedName name="solver_rel6" localSheetId="0" hidden="1">3</definedName>
    <definedName name="solver_rel7" localSheetId="0" hidden="1">1</definedName>
    <definedName name="solver_rhs1" localSheetId="0" hidden="1">0</definedName>
    <definedName name="solver_rhs2" localSheetId="0" hidden="1">binario</definedName>
    <definedName name="solver_rhs3" localSheetId="0" hidden="1">'Foglio1'!$B$16:$M$16</definedName>
    <definedName name="solver_rhs4" localSheetId="0" hidden="1">'Foglio1'!$B$17:$M$17</definedName>
    <definedName name="solver_rhs5" localSheetId="0" hidden="1">0</definedName>
    <definedName name="solver_rhs6" localSheetId="0" hidden="1">'Foglio1'!$B$9:$M$9</definedName>
    <definedName name="solver_rhs7" localSheetId="0" hidden="1">'Foglio1'!$N$3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52950</definedName>
  </definedNames>
  <calcPr fullCalcOnLoad="1"/>
</workbook>
</file>

<file path=xl/sharedStrings.xml><?xml version="1.0" encoding="utf-8"?>
<sst xmlns="http://schemas.openxmlformats.org/spreadsheetml/2006/main" count="12" uniqueCount="12">
  <si>
    <t>Domanda</t>
  </si>
  <si>
    <t>Gin</t>
  </si>
  <si>
    <t>PrORD</t>
  </si>
  <si>
    <t>STRsìno</t>
  </si>
  <si>
    <t>PrSTR</t>
  </si>
  <si>
    <t>Gfin</t>
  </si>
  <si>
    <t>DomCum</t>
  </si>
  <si>
    <t>PrCumCorr</t>
  </si>
  <si>
    <t>f.o.</t>
  </si>
  <si>
    <t>i</t>
  </si>
  <si>
    <t>CpORD</t>
  </si>
  <si>
    <t>CpSTR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</si>
</sst>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D1">
      <selection activeCell="B14" sqref="B14"/>
    </sheetView>
  </sheetViews>
  <sheetFormatPr defaultColWidth="9.140625" defaultRowHeight="12.75"/>
  <cols>
    <col min="1" max="1" width="8.8515625" style="1" customWidth="1"/>
    <col min="2" max="2" width="12.00390625" style="1" bestFit="1" customWidth="1"/>
    <col min="3" max="5" width="8.8515625" style="1" customWidth="1"/>
    <col min="6" max="7" width="11.00390625" style="1" bestFit="1" customWidth="1"/>
    <col min="8" max="16384" width="8.8515625" style="1" customWidth="1"/>
  </cols>
  <sheetData>
    <row r="1" spans="2:13" ht="12.7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</row>
    <row r="2" spans="1:13" ht="12.75">
      <c r="A2" s="1" t="s">
        <v>1</v>
      </c>
      <c r="B2" s="1">
        <v>0</v>
      </c>
      <c r="C2" s="1">
        <f>IF(B7&gt;0,B7,0)</f>
        <v>9375</v>
      </c>
      <c r="D2" s="1">
        <f aca="true" t="shared" si="0" ref="D2:M2">IF(C7&gt;0,C7,0)</f>
        <v>13500</v>
      </c>
      <c r="E2" s="1">
        <f t="shared" si="0"/>
        <v>17625</v>
      </c>
      <c r="F2" s="1">
        <f t="shared" si="0"/>
        <v>8625</v>
      </c>
      <c r="G2" s="1">
        <f t="shared" si="0"/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1">
        <f t="shared" si="0"/>
        <v>0</v>
      </c>
      <c r="M2" s="1">
        <f t="shared" si="0"/>
        <v>0</v>
      </c>
    </row>
    <row r="3" spans="1:14" ht="12.75">
      <c r="A3" s="1" t="s">
        <v>0</v>
      </c>
      <c r="B3" s="1">
        <v>2625</v>
      </c>
      <c r="C3" s="1">
        <v>7875</v>
      </c>
      <c r="D3" s="1">
        <v>7875</v>
      </c>
      <c r="E3" s="1">
        <v>21000</v>
      </c>
      <c r="F3" s="1">
        <v>21000</v>
      </c>
      <c r="G3" s="1">
        <v>21000</v>
      </c>
      <c r="H3" s="1">
        <v>7875</v>
      </c>
      <c r="I3" s="1">
        <v>0</v>
      </c>
      <c r="J3" s="1">
        <v>7875</v>
      </c>
      <c r="K3" s="1">
        <v>2625</v>
      </c>
      <c r="L3" s="1">
        <v>2625</v>
      </c>
      <c r="M3" s="1">
        <v>2625</v>
      </c>
      <c r="N3" s="1">
        <f>SUM(B3:M3)</f>
        <v>105000</v>
      </c>
    </row>
    <row r="4" spans="1:14" ht="12.75">
      <c r="A4" s="1" t="s">
        <v>2</v>
      </c>
      <c r="B4" s="1">
        <v>10000</v>
      </c>
      <c r="C4" s="1">
        <v>10000</v>
      </c>
      <c r="D4" s="1">
        <v>10000</v>
      </c>
      <c r="E4" s="1">
        <v>10000</v>
      </c>
      <c r="F4" s="1">
        <v>10000</v>
      </c>
      <c r="G4" s="1">
        <v>10000</v>
      </c>
      <c r="H4" s="1">
        <v>7875</v>
      </c>
      <c r="I4" s="1">
        <v>0</v>
      </c>
      <c r="J4" s="1">
        <v>7875</v>
      </c>
      <c r="K4" s="1">
        <v>2625</v>
      </c>
      <c r="L4" s="1">
        <v>2625</v>
      </c>
      <c r="M4" s="1">
        <v>2625</v>
      </c>
      <c r="N4" s="1">
        <f>SUM(B4:M4)+SUM(B6:M6)</f>
        <v>95625</v>
      </c>
    </row>
    <row r="5" spans="1:13" ht="12.75">
      <c r="A5" s="1" t="s">
        <v>3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12.75">
      <c r="A6" s="1" t="s">
        <v>4</v>
      </c>
      <c r="B6" s="1">
        <f>B5*2000</f>
        <v>2000</v>
      </c>
      <c r="C6" s="1">
        <f aca="true" t="shared" si="1" ref="C6:M6">C5*2000</f>
        <v>2000</v>
      </c>
      <c r="D6" s="1">
        <f t="shared" si="1"/>
        <v>2000</v>
      </c>
      <c r="E6" s="1">
        <f t="shared" si="1"/>
        <v>2000</v>
      </c>
      <c r="F6" s="1">
        <f t="shared" si="1"/>
        <v>2000</v>
      </c>
      <c r="G6" s="1">
        <f t="shared" si="1"/>
        <v>2000</v>
      </c>
      <c r="H6" s="1">
        <f t="shared" si="1"/>
        <v>0</v>
      </c>
      <c r="I6" s="1">
        <f t="shared" si="1"/>
        <v>0</v>
      </c>
      <c r="J6" s="1">
        <f t="shared" si="1"/>
        <v>0</v>
      </c>
      <c r="K6" s="1">
        <f t="shared" si="1"/>
        <v>0</v>
      </c>
      <c r="L6" s="1">
        <f t="shared" si="1"/>
        <v>0</v>
      </c>
      <c r="M6" s="1">
        <f t="shared" si="1"/>
        <v>0</v>
      </c>
    </row>
    <row r="7" spans="1:14" ht="12.75">
      <c r="A7" s="1" t="s">
        <v>5</v>
      </c>
      <c r="B7" s="1">
        <f>B2+B4+B6-B3</f>
        <v>9375</v>
      </c>
      <c r="C7" s="1">
        <f aca="true" t="shared" si="2" ref="C7:M7">C2+C4+C6-C3</f>
        <v>13500</v>
      </c>
      <c r="D7" s="1">
        <f t="shared" si="2"/>
        <v>17625</v>
      </c>
      <c r="E7" s="1">
        <f t="shared" si="2"/>
        <v>8625</v>
      </c>
      <c r="F7" s="1">
        <f t="shared" si="2"/>
        <v>-375</v>
      </c>
      <c r="G7" s="1">
        <f t="shared" si="2"/>
        <v>-9000</v>
      </c>
      <c r="H7" s="1">
        <f t="shared" si="2"/>
        <v>0</v>
      </c>
      <c r="I7" s="1">
        <f t="shared" si="2"/>
        <v>0</v>
      </c>
      <c r="J7" s="1">
        <f t="shared" si="2"/>
        <v>0</v>
      </c>
      <c r="K7" s="1">
        <f t="shared" si="2"/>
        <v>0</v>
      </c>
      <c r="L7" s="1">
        <f t="shared" si="2"/>
        <v>0</v>
      </c>
      <c r="M7" s="1">
        <f t="shared" si="2"/>
        <v>0</v>
      </c>
      <c r="N7" s="1">
        <f>SUM(K7:M7)*0.2</f>
        <v>0</v>
      </c>
    </row>
    <row r="9" spans="1:13" ht="12.75">
      <c r="A9" s="1" t="s">
        <v>6</v>
      </c>
      <c r="B9" s="1">
        <f>B3</f>
        <v>2625</v>
      </c>
      <c r="C9" s="1">
        <f>IF(B9-B10&gt;0,C3,C3+B9)</f>
        <v>10500</v>
      </c>
      <c r="D9" s="1">
        <f aca="true" t="shared" si="3" ref="D9:M9">IF(C9-C10&gt;0,D3,D3+C9)</f>
        <v>18375</v>
      </c>
      <c r="E9" s="1">
        <f t="shared" si="3"/>
        <v>39375</v>
      </c>
      <c r="F9" s="1">
        <f t="shared" si="3"/>
        <v>60375</v>
      </c>
      <c r="G9" s="1">
        <f t="shared" si="3"/>
        <v>21000</v>
      </c>
      <c r="H9" s="1">
        <f t="shared" si="3"/>
        <v>7875</v>
      </c>
      <c r="I9" s="1">
        <f t="shared" si="3"/>
        <v>7875</v>
      </c>
      <c r="J9" s="1">
        <f t="shared" si="3"/>
        <v>15750</v>
      </c>
      <c r="K9" s="1">
        <f t="shared" si="3"/>
        <v>18375</v>
      </c>
      <c r="L9" s="1">
        <f t="shared" si="3"/>
        <v>21000</v>
      </c>
      <c r="M9" s="1">
        <f t="shared" si="3"/>
        <v>23625</v>
      </c>
    </row>
    <row r="10" spans="1:13" ht="12.75">
      <c r="A10" s="1" t="s">
        <v>7</v>
      </c>
      <c r="B10" s="1">
        <f>B4+B6</f>
        <v>12000</v>
      </c>
      <c r="C10" s="1">
        <f>IF(B9-B10&gt;0,C4+C6,C4+C6+B10)</f>
        <v>24000</v>
      </c>
      <c r="D10" s="1">
        <f aca="true" t="shared" si="4" ref="D10:M10">IF(C9-C10&gt;0,D4+D6,D4+D6+C10)</f>
        <v>36000</v>
      </c>
      <c r="E10" s="1">
        <f t="shared" si="4"/>
        <v>48000</v>
      </c>
      <c r="F10" s="1">
        <f t="shared" si="4"/>
        <v>60000</v>
      </c>
      <c r="G10" s="1">
        <f t="shared" si="4"/>
        <v>12000</v>
      </c>
      <c r="H10" s="1">
        <f t="shared" si="4"/>
        <v>7875</v>
      </c>
      <c r="I10" s="1">
        <f t="shared" si="4"/>
        <v>7875</v>
      </c>
      <c r="J10" s="1">
        <f t="shared" si="4"/>
        <v>15750</v>
      </c>
      <c r="K10" s="1">
        <f t="shared" si="4"/>
        <v>18375</v>
      </c>
      <c r="L10" s="1">
        <f t="shared" si="4"/>
        <v>21000</v>
      </c>
      <c r="M10" s="1">
        <f t="shared" si="4"/>
        <v>23625</v>
      </c>
    </row>
    <row r="12" spans="1:13" ht="12.75">
      <c r="A12" s="1" t="s">
        <v>9</v>
      </c>
      <c r="B12" s="2">
        <f>12*(0.2/12)</f>
        <v>0.2</v>
      </c>
      <c r="C12" s="2">
        <f aca="true" t="shared" si="5" ref="C12:M12">12*(0.2/12)</f>
        <v>0.2</v>
      </c>
      <c r="D12" s="2">
        <f t="shared" si="5"/>
        <v>0.2</v>
      </c>
      <c r="E12" s="2">
        <f t="shared" si="5"/>
        <v>0.2</v>
      </c>
      <c r="F12" s="2">
        <f t="shared" si="5"/>
        <v>0.2</v>
      </c>
      <c r="G12" s="2">
        <f t="shared" si="5"/>
        <v>0.2</v>
      </c>
      <c r="H12" s="2">
        <f t="shared" si="5"/>
        <v>0.2</v>
      </c>
      <c r="I12" s="2">
        <f t="shared" si="5"/>
        <v>0.2</v>
      </c>
      <c r="J12" s="2">
        <f t="shared" si="5"/>
        <v>0.2</v>
      </c>
      <c r="K12" s="2">
        <f t="shared" si="5"/>
        <v>0.2</v>
      </c>
      <c r="L12" s="2">
        <f t="shared" si="5"/>
        <v>0.2</v>
      </c>
      <c r="M12" s="2">
        <f t="shared" si="5"/>
        <v>0.2</v>
      </c>
    </row>
    <row r="13" spans="2:13" ht="12.75">
      <c r="B13" s="1">
        <v>7500</v>
      </c>
      <c r="C13" s="1">
        <v>7500</v>
      </c>
      <c r="D13" s="1">
        <v>7500</v>
      </c>
      <c r="E13" s="1">
        <v>7500</v>
      </c>
      <c r="F13" s="1">
        <v>7500</v>
      </c>
      <c r="G13" s="1">
        <v>7500</v>
      </c>
      <c r="H13" s="1">
        <v>7500</v>
      </c>
      <c r="I13" s="1">
        <v>7500</v>
      </c>
      <c r="J13" s="1">
        <v>7500</v>
      </c>
      <c r="K13" s="1">
        <v>7500</v>
      </c>
      <c r="L13" s="1">
        <v>7500</v>
      </c>
      <c r="M13" s="1">
        <v>7500</v>
      </c>
    </row>
    <row r="14" spans="1:2" ht="12.75">
      <c r="A14" s="1" t="s">
        <v>8</v>
      </c>
      <c r="B14" s="1">
        <f>SUMPRODUCT(B7:M7,B12:M12)+SUMPRODUCT(B5:M5,B13:M13)</f>
        <v>52950</v>
      </c>
    </row>
    <row r="16" spans="1:13" ht="12.75">
      <c r="A16" s="1" t="s">
        <v>10</v>
      </c>
      <c r="B16" s="1">
        <v>10000</v>
      </c>
      <c r="C16" s="1">
        <v>10000</v>
      </c>
      <c r="D16" s="1">
        <v>10000</v>
      </c>
      <c r="E16" s="1">
        <v>10000</v>
      </c>
      <c r="F16" s="1">
        <v>10000</v>
      </c>
      <c r="G16" s="1">
        <v>10000</v>
      </c>
      <c r="H16" s="1">
        <v>10000</v>
      </c>
      <c r="I16" s="1">
        <v>0</v>
      </c>
      <c r="J16" s="1">
        <v>10000</v>
      </c>
      <c r="K16" s="1">
        <v>10000</v>
      </c>
      <c r="L16" s="1">
        <v>10000</v>
      </c>
      <c r="M16" s="1">
        <v>10000</v>
      </c>
    </row>
    <row r="17" spans="1:13" ht="12.75">
      <c r="A17" s="1" t="s">
        <v>11</v>
      </c>
      <c r="B17" s="1">
        <f>2000*B5</f>
        <v>2000</v>
      </c>
      <c r="C17" s="1">
        <f aca="true" t="shared" si="6" ref="C17:M17">2000*C5</f>
        <v>2000</v>
      </c>
      <c r="D17" s="1">
        <f t="shared" si="6"/>
        <v>2000</v>
      </c>
      <c r="E17" s="1">
        <f t="shared" si="6"/>
        <v>2000</v>
      </c>
      <c r="F17" s="1">
        <f t="shared" si="6"/>
        <v>2000</v>
      </c>
      <c r="G17" s="1">
        <f t="shared" si="6"/>
        <v>2000</v>
      </c>
      <c r="H17" s="1">
        <f t="shared" si="6"/>
        <v>0</v>
      </c>
      <c r="I17" s="1">
        <f t="shared" si="6"/>
        <v>0</v>
      </c>
      <c r="J17" s="1">
        <f t="shared" si="6"/>
        <v>0</v>
      </c>
      <c r="K17" s="1">
        <f t="shared" si="6"/>
        <v>0</v>
      </c>
      <c r="L17" s="1">
        <f t="shared" si="6"/>
        <v>0</v>
      </c>
      <c r="M17" s="1">
        <f t="shared" si="6"/>
        <v>0</v>
      </c>
    </row>
    <row r="19" spans="2:13" ht="12.75">
      <c r="B19" s="1">
        <v>100</v>
      </c>
      <c r="C19" s="1">
        <v>100</v>
      </c>
      <c r="D19" s="1">
        <v>100</v>
      </c>
      <c r="E19" s="1">
        <v>100</v>
      </c>
      <c r="F19" s="1">
        <v>100</v>
      </c>
      <c r="G19" s="1">
        <v>100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  <c r="M19" s="1">
        <v>100</v>
      </c>
    </row>
    <row r="26" ht="12.75">
      <c r="E26" s="1">
        <f>B14-N7</f>
        <v>52950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TROSSI</dc:creator>
  <cp:keywords/>
  <dc:description/>
  <cp:lastModifiedBy>TROSSI</cp:lastModifiedBy>
  <dcterms:created xsi:type="dcterms:W3CDTF">2007-10-22T14:13:36Z</dcterms:created>
  <dcterms:modified xsi:type="dcterms:W3CDTF">2007-10-23T10:44:55Z</dcterms:modified>
  <cp:category/>
  <cp:version/>
  <cp:contentType/>
  <cp:contentStatus/>
</cp:coreProperties>
</file>