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0"/>
  </bookViews>
  <sheets>
    <sheet name="testo" sheetId="1" r:id="rId1"/>
    <sheet name="riclassificato." sheetId="2" r:id="rId2"/>
    <sheet name="riclassificato soluzione" sheetId="3" r:id="rId3"/>
    <sheet name="fonti impieghi" sheetId="4" r:id="rId4"/>
    <sheet name="fonti impieghi soluzione" sheetId="5" r:id="rId5"/>
    <sheet name="rendiconto" sheetId="6" r:id="rId6"/>
    <sheet name="rendiconto soluzione" sheetId="7" r:id="rId7"/>
  </sheets>
  <definedNames/>
  <calcPr fullCalcOnLoad="1" iterate="1" iterateCount="100" iterateDelta="0.001"/>
</workbook>
</file>

<file path=xl/comments6.xml><?xml version="1.0" encoding="utf-8"?>
<comments xmlns="http://schemas.openxmlformats.org/spreadsheetml/2006/main">
  <authors>
    <author>Roby</author>
  </authors>
  <commentList>
    <comment ref="E14" authorId="0">
      <text>
        <r>
          <rPr>
            <sz val="8"/>
            <rFont val="Tahoma"/>
            <family val="0"/>
          </rPr>
          <t xml:space="preserve">inserire la variazione con segno opportuno
</t>
        </r>
      </text>
    </comment>
    <comment ref="H14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Roby</author>
  </authors>
  <commentList>
    <comment ref="E33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saldo tra accantonamento effettuato nell'anno e utilizzo del fondo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sz val="8"/>
            <rFont val="Tahoma"/>
            <family val="0"/>
          </rPr>
          <t xml:space="preserve">inserire la variazione con segno opportuno
</t>
        </r>
      </text>
    </comment>
    <comment ref="E24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<sst xmlns="http://schemas.openxmlformats.org/spreadsheetml/2006/main" count="337" uniqueCount="146">
  <si>
    <t>ATTIVO</t>
  </si>
  <si>
    <t>PASSIVO</t>
  </si>
  <si>
    <t>voci</t>
  </si>
  <si>
    <t>totale</t>
  </si>
  <si>
    <t>anno N</t>
  </si>
  <si>
    <t>anno N+1</t>
  </si>
  <si>
    <t>STATO PATRIMONIALE CIVILISTICO</t>
  </si>
  <si>
    <t>CONTO ECONOMICO CIVILISTICO</t>
  </si>
  <si>
    <t>ammortamenti</t>
  </si>
  <si>
    <t>imposte sul reddito</t>
  </si>
  <si>
    <t>totale Attivo</t>
  </si>
  <si>
    <t>capitale sociale</t>
  </si>
  <si>
    <t>riserve</t>
  </si>
  <si>
    <t>A) CREDITI VERSO SOCI</t>
  </si>
  <si>
    <t>C) ATTIVO CIRCOLANTE</t>
  </si>
  <si>
    <t>D) RATEI E RISCONTI ATTIVI</t>
  </si>
  <si>
    <t>A) PATRIMONIO NETTO</t>
  </si>
  <si>
    <t>C) TFR</t>
  </si>
  <si>
    <t>D) DEBITI</t>
  </si>
  <si>
    <t>E) RATEI E RISCONTI PASSIVI</t>
  </si>
  <si>
    <t>totale Passivo</t>
  </si>
  <si>
    <t>A) Valore della produzione</t>
  </si>
  <si>
    <t>B)  IMMOBILIZZAZIONI</t>
  </si>
  <si>
    <t>B) FONDI PER RISCHI E ONERI</t>
  </si>
  <si>
    <t>B) Costi della produzione</t>
  </si>
  <si>
    <t>Proventi finanziari</t>
  </si>
  <si>
    <t>Oneri finanziari</t>
  </si>
  <si>
    <t>C) Proventi ed oneri finanziari</t>
  </si>
  <si>
    <t>D) Rettifiche di valore di attività finanziarie</t>
  </si>
  <si>
    <t>Proventi straordinari</t>
  </si>
  <si>
    <t>Oneri straordinari</t>
  </si>
  <si>
    <t>E) Proventi ed oneri straordinari</t>
  </si>
  <si>
    <t xml:space="preserve">Differenza tra valore e costi della produzione (A-B) </t>
  </si>
  <si>
    <t xml:space="preserve">Utile (Perdita) d'esercizio </t>
  </si>
  <si>
    <t>utile (perdita) d'esercizio</t>
  </si>
  <si>
    <t>STATO PATRIMONIALE RICLASSIFICATO</t>
  </si>
  <si>
    <t>Liquidità immediate</t>
  </si>
  <si>
    <t>Liquidità differite</t>
  </si>
  <si>
    <t>Disponibilità di magazzino</t>
  </si>
  <si>
    <t>Immobilizzazioni materiali</t>
  </si>
  <si>
    <t>Immobilizzazioni immateriali</t>
  </si>
  <si>
    <t>Immobilizzazioni finanziarie</t>
  </si>
  <si>
    <t>ATTIVITA' A BREVE TERMINE</t>
  </si>
  <si>
    <t xml:space="preserve">ATTIVITA' A M/L TERMINE </t>
  </si>
  <si>
    <t>PASSIVITA' A BREVE TERMINE</t>
  </si>
  <si>
    <t>PASSIVITA' A M/L TERMINE</t>
  </si>
  <si>
    <t>MEZZI PROPRI</t>
  </si>
  <si>
    <t>EBITDA</t>
  </si>
  <si>
    <t>EBIT</t>
  </si>
  <si>
    <t>Proventi e oneri finanziari netti</t>
  </si>
  <si>
    <t>Proventi ed oneri straordinari netti</t>
  </si>
  <si>
    <t>EBT</t>
  </si>
  <si>
    <t>RISULTATO D'ESERCIZIO</t>
  </si>
  <si>
    <t>PROSPETTO FONTI IMPIEGHI ANTE RETTIFICHE</t>
  </si>
  <si>
    <t>FONTI</t>
  </si>
  <si>
    <t>IMPIEGHI</t>
  </si>
  <si>
    <t>voce</t>
  </si>
  <si>
    <t>importo</t>
  </si>
  <si>
    <t>Delta</t>
  </si>
  <si>
    <t>TOTALE FONTI</t>
  </si>
  <si>
    <t>TOTALE IMPIEGHI</t>
  </si>
  <si>
    <t>PROSPETTO FONTI IMPIEGHI  RETTIFICATO</t>
  </si>
  <si>
    <t>RENDICONTO FINANZIARIO PER FLUSSI DI CASSA</t>
  </si>
  <si>
    <t>Flusso gestione reddituale</t>
  </si>
  <si>
    <t>Variazione CCN</t>
  </si>
  <si>
    <t>Flusso gestione operativa</t>
  </si>
  <si>
    <t>Investimenti</t>
  </si>
  <si>
    <t>Disinvestimenti</t>
  </si>
  <si>
    <t>Flusso di cassa della gestione caratteristica</t>
  </si>
  <si>
    <t>Gestione finanziaria</t>
  </si>
  <si>
    <t>Gestione patrimoniale</t>
  </si>
  <si>
    <t>Gestione straordinaria</t>
  </si>
  <si>
    <t>FLUSSO DI CASSA</t>
  </si>
  <si>
    <t>Risultato operativo (EBIT)</t>
  </si>
  <si>
    <t>Calcolo CCN</t>
  </si>
  <si>
    <t>importi</t>
  </si>
  <si>
    <t>Calcolo Investimenti</t>
  </si>
  <si>
    <t>Calcolo Disinvestimenti</t>
  </si>
  <si>
    <t>CHECK</t>
  </si>
  <si>
    <t>impatto sulla cassa</t>
  </si>
  <si>
    <t>totale delta CCN</t>
  </si>
  <si>
    <t>totale delta investimenti</t>
  </si>
  <si>
    <t>totale delta disinvestimenti</t>
  </si>
  <si>
    <t>Calcolo gestione finanziaria</t>
  </si>
  <si>
    <t xml:space="preserve">totale </t>
  </si>
  <si>
    <t>Calcolo gestione patrimoniale</t>
  </si>
  <si>
    <t>Calcolo gestione straordinaria</t>
  </si>
  <si>
    <t>check</t>
  </si>
  <si>
    <t>Banca</t>
  </si>
  <si>
    <t>Crediti verso clienti</t>
  </si>
  <si>
    <t>Magazzino</t>
  </si>
  <si>
    <t>Mutui</t>
  </si>
  <si>
    <t>Prestiti obbligazionari</t>
  </si>
  <si>
    <t>Banca passiva</t>
  </si>
  <si>
    <t>Debiti verso fornitori</t>
  </si>
  <si>
    <t>CONTO ECONOMICO RICLASSIFICATO</t>
  </si>
  <si>
    <t>accantonamenti TFR</t>
  </si>
  <si>
    <t>totale costi</t>
  </si>
  <si>
    <t>Utilizzo TFR</t>
  </si>
  <si>
    <t>Movimenti cassa</t>
  </si>
  <si>
    <t>Cassa</t>
  </si>
  <si>
    <t>utile anno N+1</t>
  </si>
  <si>
    <t xml:space="preserve">Risultato prima delle imposte </t>
  </si>
  <si>
    <t>ESERCITAZIONE 3 CAPITOLO 1</t>
  </si>
  <si>
    <t>Valore della Produzione</t>
  </si>
  <si>
    <t>Accantonamento TFR</t>
  </si>
  <si>
    <t>Variazione Fondo TFR</t>
  </si>
  <si>
    <t>Utilizzo del fondo</t>
  </si>
  <si>
    <t>Accantonamento al fondo TFR</t>
  </si>
  <si>
    <t>Ammortamenti Immob. Materiali</t>
  </si>
  <si>
    <t>Variazione Immob. Materiali</t>
  </si>
  <si>
    <t>Investimenti Immob. Materiali</t>
  </si>
  <si>
    <t>Ammortamento Immob. Materiali</t>
  </si>
  <si>
    <t>Dalle informazioni in nota integrativa</t>
  </si>
  <si>
    <t xml:space="preserve"> si ricavano le seguenti informazioni:</t>
  </si>
  <si>
    <t>N. B.</t>
  </si>
  <si>
    <t>Accantonamento fondo rischi</t>
  </si>
  <si>
    <t>Banca Passiva</t>
  </si>
  <si>
    <t>Ratei e risconti passivi</t>
  </si>
  <si>
    <t>Fondo TFR</t>
  </si>
  <si>
    <t>Fondi rischi</t>
  </si>
  <si>
    <t>Ratei e risconti</t>
  </si>
  <si>
    <t>distribuzione dividendo</t>
  </si>
  <si>
    <t>utile d'esercizio</t>
  </si>
  <si>
    <t>utilizzo tfr</t>
  </si>
  <si>
    <t>acc.to tfr</t>
  </si>
  <si>
    <t>investimento in imm. Materiali (macchinari)</t>
  </si>
  <si>
    <t>ammortmento imm.materiali</t>
  </si>
  <si>
    <t>Ammortamenti</t>
  </si>
  <si>
    <t>Utilizzo fondo TFR</t>
  </si>
  <si>
    <t>Accantonamenti Fondi rischi</t>
  </si>
  <si>
    <t>liquidità differita</t>
  </si>
  <si>
    <t>disponibilità magazzino</t>
  </si>
  <si>
    <t>fornitori</t>
  </si>
  <si>
    <t>Calcolo delta investimenti</t>
  </si>
  <si>
    <t>Immob. Immateriali</t>
  </si>
  <si>
    <t>Immob. Materiali</t>
  </si>
  <si>
    <t>Immob. Finanziarie</t>
  </si>
  <si>
    <t>Variaz. Di cassa</t>
  </si>
  <si>
    <t>proventi e oneri netti</t>
  </si>
  <si>
    <t>mutui</t>
  </si>
  <si>
    <t>distribuzione dividendi</t>
  </si>
  <si>
    <t>Accantonamenti TFR</t>
  </si>
  <si>
    <t>Banca attiva</t>
  </si>
  <si>
    <t>Tasse</t>
  </si>
  <si>
    <t>accantonamenti fondi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</si>
</sst>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;\(#,##0\)"/>
    <numFmt numFmtId="171" formatCode="#,##0;[Red]\(#,##0\)"/>
  </numFmts>
  <fonts count="1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Tahoma"/>
      <family val="2"/>
    </font>
    <font>
      <b/>
      <sz val="10"/>
      <name val="Arial"/>
      <family val="2"/>
    </font>
    <font>
      <b/>
      <i/>
      <u val="single"/>
      <sz val="12"/>
      <name val="Tahoma"/>
      <family val="2"/>
    </font>
    <font>
      <b/>
      <sz val="12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71" fontId="1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1" fontId="2" fillId="2" borderId="0" xfId="0" applyNumberFormat="1" applyFont="1" applyFill="1" applyAlignment="1">
      <alignment/>
    </xf>
    <xf numFmtId="171" fontId="5" fillId="0" borderId="0" xfId="0" applyNumberFormat="1" applyFont="1" applyAlignment="1">
      <alignment horizontal="center"/>
    </xf>
    <xf numFmtId="171" fontId="2" fillId="0" borderId="1" xfId="0" applyNumberFormat="1" applyFont="1" applyBorder="1" applyAlignment="1">
      <alignment/>
    </xf>
    <xf numFmtId="171" fontId="2" fillId="0" borderId="2" xfId="0" applyNumberFormat="1" applyFont="1" applyBorder="1" applyAlignment="1">
      <alignment/>
    </xf>
    <xf numFmtId="171" fontId="1" fillId="0" borderId="3" xfId="0" applyNumberFormat="1" applyFont="1" applyBorder="1" applyAlignment="1">
      <alignment/>
    </xf>
    <xf numFmtId="171" fontId="2" fillId="0" borderId="4" xfId="0" applyNumberFormat="1" applyFont="1" applyBorder="1" applyAlignment="1">
      <alignment/>
    </xf>
    <xf numFmtId="171" fontId="2" fillId="0" borderId="3" xfId="0" applyNumberFormat="1" applyFont="1" applyBorder="1" applyAlignment="1">
      <alignment/>
    </xf>
    <xf numFmtId="171" fontId="1" fillId="0" borderId="3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2" fillId="0" borderId="5" xfId="0" applyNumberFormat="1" applyFont="1" applyBorder="1" applyAlignment="1">
      <alignment/>
    </xf>
    <xf numFmtId="171" fontId="2" fillId="0" borderId="6" xfId="0" applyNumberFormat="1" applyFont="1" applyBorder="1" applyAlignment="1">
      <alignment/>
    </xf>
    <xf numFmtId="171" fontId="2" fillId="0" borderId="7" xfId="0" applyNumberFormat="1" applyFont="1" applyBorder="1" applyAlignment="1">
      <alignment/>
    </xf>
    <xf numFmtId="171" fontId="2" fillId="0" borderId="8" xfId="0" applyNumberFormat="1" applyFont="1" applyBorder="1" applyAlignment="1">
      <alignment/>
    </xf>
    <xf numFmtId="171" fontId="1" fillId="0" borderId="9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171" fontId="1" fillId="0" borderId="11" xfId="0" applyNumberFormat="1" applyFont="1" applyBorder="1" applyAlignment="1">
      <alignment/>
    </xf>
    <xf numFmtId="171" fontId="2" fillId="0" borderId="12" xfId="0" applyNumberFormat="1" applyFont="1" applyBorder="1" applyAlignment="1">
      <alignment/>
    </xf>
    <xf numFmtId="171" fontId="2" fillId="0" borderId="13" xfId="0" applyNumberFormat="1" applyFont="1" applyBorder="1" applyAlignment="1">
      <alignment/>
    </xf>
    <xf numFmtId="171" fontId="2" fillId="0" borderId="14" xfId="0" applyNumberFormat="1" applyFont="1" applyBorder="1" applyAlignment="1">
      <alignment/>
    </xf>
    <xf numFmtId="171" fontId="1" fillId="0" borderId="15" xfId="0" applyNumberFormat="1" applyFont="1" applyBorder="1" applyAlignment="1">
      <alignment/>
    </xf>
    <xf numFmtId="171" fontId="1" fillId="0" borderId="16" xfId="0" applyNumberFormat="1" applyFont="1" applyBorder="1" applyAlignment="1">
      <alignment/>
    </xf>
    <xf numFmtId="171" fontId="2" fillId="0" borderId="17" xfId="0" applyNumberFormat="1" applyFont="1" applyBorder="1" applyAlignment="1">
      <alignment/>
    </xf>
    <xf numFmtId="171" fontId="5" fillId="0" borderId="0" xfId="0" applyNumberFormat="1" applyFont="1" applyAlignment="1">
      <alignment/>
    </xf>
    <xf numFmtId="171" fontId="1" fillId="0" borderId="4" xfId="0" applyNumberFormat="1" applyFont="1" applyBorder="1" applyAlignment="1">
      <alignment/>
    </xf>
    <xf numFmtId="171" fontId="2" fillId="0" borderId="13" xfId="0" applyNumberFormat="1" applyFont="1" applyBorder="1" applyAlignment="1">
      <alignment horizontal="center"/>
    </xf>
    <xf numFmtId="171" fontId="2" fillId="0" borderId="14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/>
    </xf>
    <xf numFmtId="171" fontId="1" fillId="0" borderId="14" xfId="0" applyNumberFormat="1" applyFont="1" applyBorder="1" applyAlignment="1">
      <alignment/>
    </xf>
    <xf numFmtId="171" fontId="2" fillId="0" borderId="18" xfId="0" applyNumberFormat="1" applyFont="1" applyBorder="1" applyAlignment="1">
      <alignment/>
    </xf>
    <xf numFmtId="171" fontId="2" fillId="0" borderId="19" xfId="0" applyNumberFormat="1" applyFont="1" applyBorder="1" applyAlignment="1">
      <alignment/>
    </xf>
    <xf numFmtId="171" fontId="2" fillId="0" borderId="20" xfId="0" applyNumberFormat="1" applyFont="1" applyBorder="1" applyAlignment="1">
      <alignment/>
    </xf>
    <xf numFmtId="171" fontId="2" fillId="0" borderId="11" xfId="0" applyNumberFormat="1" applyFont="1" applyBorder="1" applyAlignment="1">
      <alignment/>
    </xf>
    <xf numFmtId="171" fontId="2" fillId="0" borderId="16" xfId="0" applyNumberFormat="1" applyFont="1" applyBorder="1" applyAlignment="1">
      <alignment/>
    </xf>
    <xf numFmtId="171" fontId="2" fillId="0" borderId="21" xfId="0" applyNumberFormat="1" applyFont="1" applyBorder="1" applyAlignment="1">
      <alignment/>
    </xf>
    <xf numFmtId="171" fontId="1" fillId="0" borderId="19" xfId="0" applyNumberFormat="1" applyFont="1" applyBorder="1" applyAlignment="1">
      <alignment/>
    </xf>
    <xf numFmtId="171" fontId="5" fillId="0" borderId="6" xfId="0" applyNumberFormat="1" applyFont="1" applyBorder="1" applyAlignment="1">
      <alignment/>
    </xf>
    <xf numFmtId="171" fontId="2" fillId="3" borderId="10" xfId="0" applyNumberFormat="1" applyFont="1" applyFill="1" applyBorder="1" applyAlignment="1">
      <alignment/>
    </xf>
    <xf numFmtId="171" fontId="2" fillId="3" borderId="11" xfId="0" applyNumberFormat="1" applyFont="1" applyFill="1" applyBorder="1" applyAlignment="1">
      <alignment/>
    </xf>
    <xf numFmtId="171" fontId="2" fillId="3" borderId="10" xfId="0" applyNumberFormat="1" applyFont="1" applyFill="1" applyBorder="1" applyAlignment="1">
      <alignment horizontal="center"/>
    </xf>
    <xf numFmtId="171" fontId="5" fillId="3" borderId="10" xfId="0" applyNumberFormat="1" applyFont="1" applyFill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171" fontId="1" fillId="0" borderId="3" xfId="0" applyNumberFormat="1" applyFont="1" applyBorder="1" applyAlignment="1">
      <alignment wrapText="1"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center"/>
    </xf>
    <xf numFmtId="171" fontId="2" fillId="3" borderId="22" xfId="0" applyNumberFormat="1" applyFont="1" applyFill="1" applyBorder="1" applyAlignment="1">
      <alignment/>
    </xf>
    <xf numFmtId="171" fontId="2" fillId="0" borderId="14" xfId="0" applyNumberFormat="1" applyFont="1" applyBorder="1" applyAlignment="1">
      <alignment horizontal="right"/>
    </xf>
    <xf numFmtId="171" fontId="2" fillId="0" borderId="23" xfId="0" applyNumberFormat="1" applyFont="1" applyBorder="1" applyAlignment="1">
      <alignment/>
    </xf>
    <xf numFmtId="171" fontId="2" fillId="3" borderId="10" xfId="0" applyNumberFormat="1" applyFont="1" applyFill="1" applyBorder="1" applyAlignment="1">
      <alignment horizontal="left"/>
    </xf>
    <xf numFmtId="171" fontId="2" fillId="0" borderId="3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171" fontId="2" fillId="0" borderId="14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171" fontId="2" fillId="0" borderId="24" xfId="0" applyNumberFormat="1" applyFont="1" applyBorder="1" applyAlignment="1">
      <alignment/>
    </xf>
    <xf numFmtId="171" fontId="2" fillId="4" borderId="0" xfId="0" applyNumberFormat="1" applyFont="1" applyFill="1" applyAlignment="1">
      <alignment/>
    </xf>
    <xf numFmtId="171" fontId="1" fillId="0" borderId="3" xfId="0" applyNumberFormat="1" applyFont="1" applyFill="1" applyBorder="1" applyAlignment="1">
      <alignment wrapText="1"/>
    </xf>
    <xf numFmtId="171" fontId="1" fillId="0" borderId="0" xfId="0" applyNumberFormat="1" applyFont="1" applyAlignment="1">
      <alignment horizontal="center"/>
    </xf>
    <xf numFmtId="171" fontId="7" fillId="0" borderId="0" xfId="0" applyNumberFormat="1" applyFont="1" applyAlignment="1">
      <alignment/>
    </xf>
    <xf numFmtId="171" fontId="1" fillId="0" borderId="6" xfId="0" applyNumberFormat="1" applyFont="1" applyBorder="1" applyAlignment="1">
      <alignment horizontal="center"/>
    </xf>
    <xf numFmtId="171" fontId="2" fillId="0" borderId="25" xfId="0" applyNumberFormat="1" applyFont="1" applyBorder="1" applyAlignment="1">
      <alignment horizontal="center"/>
    </xf>
    <xf numFmtId="171" fontId="1" fillId="0" borderId="6" xfId="0" applyNumberFormat="1" applyFont="1" applyBorder="1" applyAlignment="1">
      <alignment/>
    </xf>
    <xf numFmtId="171" fontId="8" fillId="0" borderId="0" xfId="0" applyNumberFormat="1" applyFont="1" applyAlignment="1">
      <alignment horizontal="center"/>
    </xf>
    <xf numFmtId="171" fontId="2" fillId="0" borderId="26" xfId="0" applyNumberFormat="1" applyFont="1" applyBorder="1" applyAlignment="1">
      <alignment/>
    </xf>
    <xf numFmtId="171" fontId="2" fillId="0" borderId="27" xfId="0" applyNumberFormat="1" applyFont="1" applyBorder="1" applyAlignment="1">
      <alignment/>
    </xf>
    <xf numFmtId="0" fontId="0" fillId="0" borderId="10" xfId="0" applyBorder="1" applyAlignment="1">
      <alignment/>
    </xf>
    <xf numFmtId="171" fontId="2" fillId="0" borderId="28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5" fillId="0" borderId="3" xfId="0" applyNumberFormat="1" applyFont="1" applyBorder="1" applyAlignment="1">
      <alignment/>
    </xf>
    <xf numFmtId="171" fontId="5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171" fontId="2" fillId="0" borderId="29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171" fontId="2" fillId="3" borderId="23" xfId="0" applyNumberFormat="1" applyFont="1" applyFill="1" applyBorder="1" applyAlignment="1">
      <alignment/>
    </xf>
    <xf numFmtId="171" fontId="2" fillId="3" borderId="9" xfId="0" applyNumberFormat="1" applyFont="1" applyFill="1" applyBorder="1" applyAlignment="1">
      <alignment/>
    </xf>
    <xf numFmtId="171" fontId="2" fillId="3" borderId="30" xfId="0" applyNumberFormat="1" applyFont="1" applyFill="1" applyBorder="1" applyAlignment="1">
      <alignment/>
    </xf>
    <xf numFmtId="171" fontId="2" fillId="3" borderId="27" xfId="0" applyNumberFormat="1" applyFont="1" applyFill="1" applyBorder="1" applyAlignment="1">
      <alignment/>
    </xf>
    <xf numFmtId="171" fontId="2" fillId="3" borderId="31" xfId="0" applyNumberFormat="1" applyFont="1" applyFill="1" applyBorder="1" applyAlignment="1">
      <alignment/>
    </xf>
    <xf numFmtId="171" fontId="2" fillId="3" borderId="32" xfId="0" applyNumberFormat="1" applyFont="1" applyFill="1" applyBorder="1" applyAlignment="1">
      <alignment/>
    </xf>
    <xf numFmtId="171" fontId="2" fillId="0" borderId="8" xfId="0" applyNumberFormat="1" applyFont="1" applyFill="1" applyBorder="1" applyAlignment="1">
      <alignment/>
    </xf>
    <xf numFmtId="171" fontId="2" fillId="0" borderId="16" xfId="0" applyNumberFormat="1" applyFont="1" applyFill="1" applyBorder="1" applyAlignment="1">
      <alignment/>
    </xf>
    <xf numFmtId="171" fontId="1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71" fontId="1" fillId="0" borderId="2" xfId="0" applyNumberFormat="1" applyFont="1" applyBorder="1" applyAlignment="1">
      <alignment horizontal="center"/>
    </xf>
    <xf numFmtId="171" fontId="1" fillId="0" borderId="33" xfId="0" applyNumberFormat="1" applyFont="1" applyBorder="1" applyAlignment="1">
      <alignment horizontal="center"/>
    </xf>
    <xf numFmtId="171" fontId="5" fillId="0" borderId="3" xfId="0" applyNumberFormat="1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2" fillId="3" borderId="34" xfId="0" applyNumberFormat="1" applyFont="1" applyFill="1" applyBorder="1" applyAlignment="1">
      <alignment horizontal="center"/>
    </xf>
    <xf numFmtId="171" fontId="2" fillId="3" borderId="35" xfId="0" applyNumberFormat="1" applyFont="1" applyFill="1" applyBorder="1" applyAlignment="1">
      <alignment horizontal="center"/>
    </xf>
    <xf numFmtId="171" fontId="1" fillId="0" borderId="23" xfId="0" applyNumberFormat="1" applyFont="1" applyBorder="1" applyAlignment="1">
      <alignment horizontal="center"/>
    </xf>
    <xf numFmtId="171" fontId="5" fillId="3" borderId="34" xfId="0" applyNumberFormat="1" applyFont="1" applyFill="1" applyBorder="1" applyAlignment="1">
      <alignment horizontal="center"/>
    </xf>
    <xf numFmtId="171" fontId="5" fillId="3" borderId="35" xfId="0" applyNumberFormat="1" applyFont="1" applyFill="1" applyBorder="1" applyAlignment="1">
      <alignment horizontal="center"/>
    </xf>
    <xf numFmtId="171" fontId="1" fillId="0" borderId="36" xfId="0" applyNumberFormat="1" applyFont="1" applyBorder="1" applyAlignment="1">
      <alignment horizontal="center"/>
    </xf>
    <xf numFmtId="171" fontId="5" fillId="3" borderId="27" xfId="0" applyNumberFormat="1" applyFont="1" applyFill="1" applyBorder="1" applyAlignment="1">
      <alignment horizontal="center"/>
    </xf>
    <xf numFmtId="171" fontId="2" fillId="3" borderId="2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32</xdr:row>
      <xdr:rowOff>19050</xdr:rowOff>
    </xdr:from>
    <xdr:to>
      <xdr:col>6</xdr:col>
      <xdr:colOff>114300</xdr:colOff>
      <xdr:row>45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467225" y="5172075"/>
          <a:ext cx="27146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Stralci della nota integrativa anno N+1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Un dipendente è andato in pensione, è stato utilizzato il fondo tfr per 150;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Investimento in nuovi macchinari per L. 1250 milioni;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ell'esercizio N+1 si è effettuato un accantonamento rischi per un valore di 2;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sono stati distribuiti dividendi relativi all'utile dell'anno N per 660, il resto è stato accantonato a riserve;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7109375" style="2" customWidth="1"/>
    <col min="2" max="3" width="9.140625" style="2" customWidth="1"/>
    <col min="4" max="4" width="34.7109375" style="2" customWidth="1"/>
    <col min="5" max="16384" width="9.140625" style="2" customWidth="1"/>
  </cols>
  <sheetData>
    <row r="1" ht="15">
      <c r="A1" s="62" t="s">
        <v>103</v>
      </c>
    </row>
    <row r="3" spans="1:6" ht="12.75">
      <c r="A3" s="87" t="s">
        <v>6</v>
      </c>
      <c r="B3" s="87"/>
      <c r="C3" s="87"/>
      <c r="D3" s="87"/>
      <c r="E3" s="87"/>
      <c r="F3" s="87"/>
    </row>
    <row r="4" spans="1:6" ht="12.75">
      <c r="A4" s="88" t="s">
        <v>0</v>
      </c>
      <c r="B4" s="88"/>
      <c r="C4" s="88"/>
      <c r="D4" s="88" t="s">
        <v>1</v>
      </c>
      <c r="E4" s="88"/>
      <c r="F4" s="88"/>
    </row>
    <row r="5" spans="1:6" ht="12.75">
      <c r="A5" s="3"/>
      <c r="B5" s="3"/>
      <c r="C5" s="3"/>
      <c r="D5" s="3"/>
      <c r="E5" s="3"/>
      <c r="F5" s="3"/>
    </row>
    <row r="6" spans="1:6" s="28" customFormat="1" ht="13.5" thickBot="1">
      <c r="A6" s="7" t="s">
        <v>2</v>
      </c>
      <c r="B6" s="7" t="s">
        <v>4</v>
      </c>
      <c r="C6" s="7" t="s">
        <v>5</v>
      </c>
      <c r="D6" s="7" t="s">
        <v>2</v>
      </c>
      <c r="E6" s="7" t="s">
        <v>4</v>
      </c>
      <c r="F6" s="7" t="s">
        <v>5</v>
      </c>
    </row>
    <row r="7" spans="1:6" ht="12.75">
      <c r="A7" s="8"/>
      <c r="B7" s="18"/>
      <c r="C7" s="18"/>
      <c r="D7" s="9"/>
      <c r="E7" s="18"/>
      <c r="F7" s="23"/>
    </row>
    <row r="8" spans="1:6" ht="12.75">
      <c r="A8" s="10" t="s">
        <v>13</v>
      </c>
      <c r="B8" s="19"/>
      <c r="C8" s="19"/>
      <c r="D8" s="4" t="s">
        <v>11</v>
      </c>
      <c r="E8" s="20">
        <v>12600</v>
      </c>
      <c r="F8" s="24">
        <v>12600</v>
      </c>
    </row>
    <row r="9" spans="1:6" ht="12.75">
      <c r="A9" s="12"/>
      <c r="B9" s="20"/>
      <c r="C9" s="20"/>
      <c r="D9" s="4" t="s">
        <v>12</v>
      </c>
      <c r="E9" s="20">
        <v>7350</v>
      </c>
      <c r="F9" s="24">
        <v>7650</v>
      </c>
    </row>
    <row r="10" spans="1:6" ht="12.75">
      <c r="A10" s="12" t="s">
        <v>39</v>
      </c>
      <c r="B10" s="20">
        <v>16890</v>
      </c>
      <c r="C10" s="20">
        <v>15560</v>
      </c>
      <c r="D10" s="4" t="s">
        <v>34</v>
      </c>
      <c r="E10" s="20">
        <v>960</v>
      </c>
      <c r="F10" s="24">
        <v>448</v>
      </c>
    </row>
    <row r="11" spans="1:6" ht="12.75">
      <c r="A11" s="12" t="s">
        <v>40</v>
      </c>
      <c r="B11" s="20">
        <v>25</v>
      </c>
      <c r="C11" s="20">
        <v>22</v>
      </c>
      <c r="E11" s="20"/>
      <c r="F11" s="24"/>
    </row>
    <row r="12" spans="1:6" ht="12.75">
      <c r="A12" s="12" t="s">
        <v>41</v>
      </c>
      <c r="B12" s="20">
        <v>5</v>
      </c>
      <c r="C12" s="20">
        <v>10</v>
      </c>
      <c r="D12" s="5" t="s">
        <v>16</v>
      </c>
      <c r="E12" s="19">
        <f>SUM(E8:E11)</f>
        <v>20910</v>
      </c>
      <c r="F12" s="19">
        <f>SUM(F8:F11)</f>
        <v>20698</v>
      </c>
    </row>
    <row r="13" spans="1:6" ht="12.75">
      <c r="A13" s="12"/>
      <c r="B13" s="20"/>
      <c r="C13" s="20"/>
      <c r="D13" s="4"/>
      <c r="E13" s="20"/>
      <c r="F13" s="24"/>
    </row>
    <row r="14" spans="1:6" ht="12.75">
      <c r="A14" s="12"/>
      <c r="B14" s="20"/>
      <c r="C14" s="20"/>
      <c r="D14" s="5" t="s">
        <v>23</v>
      </c>
      <c r="E14" s="19">
        <v>25</v>
      </c>
      <c r="F14" s="25">
        <v>27</v>
      </c>
    </row>
    <row r="15" spans="1:6" ht="12.75">
      <c r="A15" s="10" t="s">
        <v>22</v>
      </c>
      <c r="B15" s="19">
        <f>SUM(B9:B14)</f>
        <v>16920</v>
      </c>
      <c r="C15" s="19">
        <f>SUM(C9:C14)</f>
        <v>15592</v>
      </c>
      <c r="D15" s="4"/>
      <c r="E15" s="20"/>
      <c r="F15" s="24"/>
    </row>
    <row r="16" spans="1:6" ht="12.75">
      <c r="A16" s="12"/>
      <c r="B16" s="20"/>
      <c r="C16" s="20"/>
      <c r="D16" s="5" t="s">
        <v>17</v>
      </c>
      <c r="E16" s="19">
        <v>3150</v>
      </c>
      <c r="F16" s="25">
        <v>4350</v>
      </c>
    </row>
    <row r="17" spans="1:6" ht="12.75">
      <c r="A17" s="12" t="s">
        <v>88</v>
      </c>
      <c r="B17" s="20">
        <v>450</v>
      </c>
      <c r="C17" s="20">
        <v>495</v>
      </c>
      <c r="D17" s="4" t="s">
        <v>94</v>
      </c>
      <c r="E17" s="20">
        <v>6545</v>
      </c>
      <c r="F17" s="24">
        <v>9362</v>
      </c>
    </row>
    <row r="18" spans="1:6" ht="12.75">
      <c r="A18" s="12" t="s">
        <v>89</v>
      </c>
      <c r="B18" s="20">
        <v>23520</v>
      </c>
      <c r="C18" s="20">
        <v>37950</v>
      </c>
      <c r="D18" s="4" t="s">
        <v>91</v>
      </c>
      <c r="E18" s="20">
        <v>3300</v>
      </c>
      <c r="F18" s="24">
        <v>4300</v>
      </c>
    </row>
    <row r="19" spans="1:6" ht="12.75">
      <c r="A19" s="12" t="s">
        <v>90</v>
      </c>
      <c r="B19" s="20">
        <v>7230</v>
      </c>
      <c r="C19" s="20">
        <v>9960</v>
      </c>
      <c r="D19" s="4" t="s">
        <v>92</v>
      </c>
      <c r="E19" s="20">
        <v>5400</v>
      </c>
      <c r="F19" s="24">
        <v>5400</v>
      </c>
    </row>
    <row r="20" spans="1:6" ht="12.75">
      <c r="A20" s="12"/>
      <c r="B20" s="20"/>
      <c r="C20" s="20"/>
      <c r="D20" s="4" t="s">
        <v>93</v>
      </c>
      <c r="E20" s="20">
        <v>8790</v>
      </c>
      <c r="F20" s="24">
        <v>19860</v>
      </c>
    </row>
    <row r="21" spans="1:6" ht="12.75">
      <c r="A21" s="10" t="s">
        <v>14</v>
      </c>
      <c r="B21" s="19">
        <f>SUM(B16:B20)</f>
        <v>31200</v>
      </c>
      <c r="C21" s="19">
        <f>SUM(C16:C20)</f>
        <v>48405</v>
      </c>
      <c r="D21" s="5" t="s">
        <v>18</v>
      </c>
      <c r="E21" s="25">
        <f>SUM(E17:E20)</f>
        <v>24035</v>
      </c>
      <c r="F21" s="25">
        <f>SUM(F17:F20)</f>
        <v>38922</v>
      </c>
    </row>
    <row r="22" spans="1:6" ht="12.75">
      <c r="A22" s="12"/>
      <c r="B22" s="20"/>
      <c r="C22" s="20"/>
      <c r="D22" s="4"/>
      <c r="E22" s="20"/>
      <c r="F22" s="24"/>
    </row>
    <row r="23" spans="1:6" s="1" customFormat="1" ht="12.75">
      <c r="A23" s="10" t="s">
        <v>15</v>
      </c>
      <c r="B23" s="19">
        <v>12</v>
      </c>
      <c r="C23" s="19">
        <v>12</v>
      </c>
      <c r="D23" s="5" t="s">
        <v>19</v>
      </c>
      <c r="E23" s="19">
        <v>12</v>
      </c>
      <c r="F23" s="25">
        <v>12</v>
      </c>
    </row>
    <row r="24" spans="1:6" ht="12.75">
      <c r="A24" s="12"/>
      <c r="B24" s="20"/>
      <c r="C24" s="20"/>
      <c r="D24" s="4"/>
      <c r="E24" s="20"/>
      <c r="F24" s="24"/>
    </row>
    <row r="25" spans="1:6" ht="13.5" thickBot="1">
      <c r="A25" s="13" t="s">
        <v>10</v>
      </c>
      <c r="B25" s="21">
        <f>B8+B15+B21+B23</f>
        <v>48132</v>
      </c>
      <c r="C25" s="21">
        <f>C8+C15+C21+C23</f>
        <v>64009</v>
      </c>
      <c r="D25" s="14" t="s">
        <v>20</v>
      </c>
      <c r="E25" s="21">
        <f>E12+E14+E16+E21+E23</f>
        <v>48132</v>
      </c>
      <c r="F25" s="26">
        <f>F12+F14+F16+F21+F23</f>
        <v>64009</v>
      </c>
    </row>
    <row r="26" spans="1:6" ht="6" customHeight="1" thickBot="1" thickTop="1">
      <c r="A26" s="15"/>
      <c r="B26" s="22"/>
      <c r="C26" s="22"/>
      <c r="D26" s="16"/>
      <c r="E26" s="22"/>
      <c r="F26" s="27"/>
    </row>
    <row r="27" spans="1:6" ht="12.75">
      <c r="A27" s="4"/>
      <c r="B27" s="4"/>
      <c r="C27" s="4"/>
      <c r="D27" s="4"/>
      <c r="E27" s="4"/>
      <c r="F27" s="4"/>
    </row>
    <row r="29" spans="1:6" ht="12.75">
      <c r="A29" s="87" t="s">
        <v>7</v>
      </c>
      <c r="B29" s="87"/>
      <c r="C29" s="87"/>
      <c r="D29" s="3"/>
      <c r="E29" s="3"/>
      <c r="F29" s="3"/>
    </row>
    <row r="30" spans="1:6" ht="13.5" thickBot="1">
      <c r="A30" s="7" t="s">
        <v>2</v>
      </c>
      <c r="B30" s="7" t="s">
        <v>4</v>
      </c>
      <c r="C30" s="7" t="s">
        <v>5</v>
      </c>
      <c r="D30" s="3"/>
      <c r="E30" s="3"/>
      <c r="F30" s="3"/>
    </row>
    <row r="31" spans="1:6" ht="12.75">
      <c r="A31" s="8"/>
      <c r="B31" s="18"/>
      <c r="C31" s="30"/>
      <c r="D31" s="3"/>
      <c r="E31" s="3"/>
      <c r="F31" s="3"/>
    </row>
    <row r="32" spans="1:6" ht="12.75">
      <c r="A32" s="12"/>
      <c r="B32" s="20"/>
      <c r="C32" s="31"/>
      <c r="D32" s="3"/>
      <c r="E32" s="3"/>
      <c r="F32" s="3"/>
    </row>
    <row r="33" spans="1:6" ht="12.75">
      <c r="A33" s="12"/>
      <c r="B33" s="20"/>
      <c r="C33" s="31"/>
      <c r="D33" s="3"/>
      <c r="E33" s="3"/>
      <c r="F33" s="3"/>
    </row>
    <row r="34" spans="1:6" ht="12.75">
      <c r="A34" s="12"/>
      <c r="B34" s="20"/>
      <c r="C34" s="31"/>
      <c r="D34" s="3"/>
      <c r="E34" s="3"/>
      <c r="F34" s="3"/>
    </row>
    <row r="35" spans="1:3" ht="12.75">
      <c r="A35" s="10" t="s">
        <v>21</v>
      </c>
      <c r="B35" s="32">
        <v>4250</v>
      </c>
      <c r="C35" s="33">
        <v>5100</v>
      </c>
    </row>
    <row r="36" spans="1:3" ht="12.75">
      <c r="A36" s="10"/>
      <c r="B36" s="32"/>
      <c r="C36" s="33"/>
    </row>
    <row r="37" spans="1:3" ht="12.75">
      <c r="A37" s="10"/>
      <c r="B37" s="32"/>
      <c r="C37" s="33"/>
    </row>
    <row r="38" spans="1:3" ht="12.75">
      <c r="A38" s="12"/>
      <c r="B38" s="20"/>
      <c r="C38" s="24"/>
    </row>
    <row r="39" spans="1:3" ht="12.75">
      <c r="A39" s="10" t="s">
        <v>24</v>
      </c>
      <c r="B39" s="32">
        <v>-3041</v>
      </c>
      <c r="C39" s="33">
        <v>-4494</v>
      </c>
    </row>
    <row r="40" spans="1:3" ht="25.5">
      <c r="A40" s="47" t="s">
        <v>32</v>
      </c>
      <c r="B40" s="19">
        <v>1209</v>
      </c>
      <c r="C40" s="25">
        <v>606</v>
      </c>
    </row>
    <row r="41" spans="1:3" ht="12.75">
      <c r="A41" s="12"/>
      <c r="B41" s="20"/>
      <c r="C41" s="24"/>
    </row>
    <row r="42" spans="1:3" ht="12.75">
      <c r="A42" s="12" t="s">
        <v>25</v>
      </c>
      <c r="B42" s="20">
        <v>3</v>
      </c>
      <c r="C42" s="24">
        <v>4</v>
      </c>
    </row>
    <row r="43" spans="1:3" ht="12.75">
      <c r="A43" s="12" t="s">
        <v>26</v>
      </c>
      <c r="B43" s="20">
        <v>-22</v>
      </c>
      <c r="C43" s="24">
        <v>-15</v>
      </c>
    </row>
    <row r="44" spans="1:3" ht="12.75">
      <c r="A44" s="10" t="s">
        <v>27</v>
      </c>
      <c r="B44" s="19">
        <f>SUM(B42:B43)</f>
        <v>-19</v>
      </c>
      <c r="C44" s="25">
        <f>SUM(C42:C43)</f>
        <v>-11</v>
      </c>
    </row>
    <row r="45" spans="1:3" ht="12.75">
      <c r="A45" s="12"/>
      <c r="B45" s="20"/>
      <c r="C45" s="24"/>
    </row>
    <row r="46" spans="1:3" s="1" customFormat="1" ht="25.5">
      <c r="A46" s="47" t="s">
        <v>28</v>
      </c>
      <c r="B46" s="32">
        <v>0</v>
      </c>
      <c r="C46" s="33">
        <v>0</v>
      </c>
    </row>
    <row r="47" spans="1:3" ht="12.75">
      <c r="A47" s="12"/>
      <c r="B47" s="20"/>
      <c r="C47" s="24"/>
    </row>
    <row r="48" spans="1:3" ht="12.75">
      <c r="A48" s="12" t="s">
        <v>29</v>
      </c>
      <c r="B48" s="20">
        <v>25</v>
      </c>
      <c r="C48" s="24">
        <v>21</v>
      </c>
    </row>
    <row r="49" spans="1:3" ht="12.75">
      <c r="A49" s="12" t="s">
        <v>30</v>
      </c>
      <c r="B49" s="20">
        <v>-5</v>
      </c>
      <c r="C49" s="24">
        <v>-18</v>
      </c>
    </row>
    <row r="50" spans="1:3" ht="12.75">
      <c r="A50" s="10" t="s">
        <v>31</v>
      </c>
      <c r="B50" s="19">
        <f>SUM(B48:B49)</f>
        <v>20</v>
      </c>
      <c r="C50" s="25">
        <f>SUM(C48:C49)</f>
        <v>3</v>
      </c>
    </row>
    <row r="51" spans="1:3" ht="12.75">
      <c r="A51" s="12"/>
      <c r="B51" s="20"/>
      <c r="C51" s="24"/>
    </row>
    <row r="52" spans="1:3" ht="12.75">
      <c r="A52" s="60" t="s">
        <v>102</v>
      </c>
      <c r="B52" s="19">
        <v>1210</v>
      </c>
      <c r="C52" s="25">
        <v>598</v>
      </c>
    </row>
    <row r="53" spans="1:3" ht="12.75">
      <c r="A53" s="12"/>
      <c r="B53" s="20"/>
      <c r="C53" s="24"/>
    </row>
    <row r="54" spans="1:3" ht="12.75">
      <c r="A54" s="12" t="s">
        <v>9</v>
      </c>
      <c r="B54" s="20">
        <v>250</v>
      </c>
      <c r="C54" s="24">
        <v>150</v>
      </c>
    </row>
    <row r="55" spans="1:3" ht="12.75">
      <c r="A55" s="12"/>
      <c r="B55" s="20"/>
      <c r="C55" s="24"/>
    </row>
    <row r="56" spans="1:3" ht="13.5" thickBot="1">
      <c r="A56" s="10" t="s">
        <v>33</v>
      </c>
      <c r="B56" s="21">
        <v>960</v>
      </c>
      <c r="C56" s="26">
        <v>448</v>
      </c>
    </row>
    <row r="57" spans="1:3" ht="6" customHeight="1" thickBot="1" thickTop="1">
      <c r="A57" s="15"/>
      <c r="B57" s="22"/>
      <c r="C57" s="27"/>
    </row>
  </sheetData>
  <mergeCells count="4">
    <mergeCell ref="A29:C29"/>
    <mergeCell ref="A3:F3"/>
    <mergeCell ref="A4:C4"/>
    <mergeCell ref="D4:F4"/>
  </mergeCells>
  <printOptions/>
  <pageMargins left="0.75" right="0.75" top="1" bottom="1" header="0.5" footer="0.5"/>
  <pageSetup orientation="portrait" paperSize="9" r:id="rId2"/>
  <ignoredErrors>
    <ignoredError sqref="E21:F2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22">
      <selection activeCell="E50" sqref="E50"/>
    </sheetView>
  </sheetViews>
  <sheetFormatPr defaultColWidth="9.140625" defaultRowHeight="12.75"/>
  <cols>
    <col min="1" max="1" width="34.421875" style="0" bestFit="1" customWidth="1"/>
    <col min="5" max="5" width="28.7109375" style="0" bestFit="1" customWidth="1"/>
  </cols>
  <sheetData>
    <row r="1" spans="1:8" ht="12.75">
      <c r="A1" s="87" t="s">
        <v>35</v>
      </c>
      <c r="B1" s="87"/>
      <c r="C1" s="87"/>
      <c r="D1" s="87"/>
      <c r="E1" s="87"/>
      <c r="F1" s="87"/>
      <c r="G1" s="87"/>
      <c r="H1" s="2"/>
    </row>
    <row r="2" spans="1:8" ht="12.75">
      <c r="A2" s="88" t="s">
        <v>0</v>
      </c>
      <c r="B2" s="88"/>
      <c r="C2" s="88"/>
      <c r="D2" s="7"/>
      <c r="E2" s="88" t="s">
        <v>1</v>
      </c>
      <c r="F2" s="88"/>
      <c r="G2" s="88"/>
      <c r="H2" s="28"/>
    </row>
    <row r="3" spans="1:8" ht="12.75">
      <c r="A3" s="28"/>
      <c r="B3" s="28"/>
      <c r="C3" s="28"/>
      <c r="D3" s="28"/>
      <c r="E3" s="28"/>
      <c r="F3" s="28"/>
      <c r="G3" s="28"/>
      <c r="H3" s="28"/>
    </row>
    <row r="4" spans="1:8" ht="13.5" thickBot="1">
      <c r="A4" s="7" t="s">
        <v>2</v>
      </c>
      <c r="B4" s="7" t="s">
        <v>4</v>
      </c>
      <c r="C4" s="7" t="s">
        <v>5</v>
      </c>
      <c r="D4" s="7" t="s">
        <v>58</v>
      </c>
      <c r="E4" s="7" t="s">
        <v>2</v>
      </c>
      <c r="F4" s="7" t="s">
        <v>4</v>
      </c>
      <c r="G4" s="7" t="s">
        <v>5</v>
      </c>
      <c r="H4" s="7" t="s">
        <v>58</v>
      </c>
    </row>
    <row r="5" spans="1:8" ht="12.75">
      <c r="A5" s="8"/>
      <c r="B5" s="18"/>
      <c r="C5" s="18"/>
      <c r="D5" s="18"/>
      <c r="E5" s="18"/>
      <c r="F5" s="18"/>
      <c r="G5" s="18"/>
      <c r="H5" s="23"/>
    </row>
    <row r="6" spans="1:8" ht="12.75">
      <c r="A6" s="12"/>
      <c r="B6" s="20"/>
      <c r="C6" s="20"/>
      <c r="D6" s="20">
        <f>C6-B6</f>
        <v>0</v>
      </c>
      <c r="E6" s="20"/>
      <c r="F6" s="20"/>
      <c r="G6" s="20"/>
      <c r="H6" s="24"/>
    </row>
    <row r="7" spans="1:8" ht="12.75">
      <c r="A7" s="10" t="s">
        <v>36</v>
      </c>
      <c r="B7" s="32">
        <f>SUM(B5:B6)</f>
        <v>0</v>
      </c>
      <c r="C7" s="32">
        <f>SUM(C5:C6)</f>
        <v>0</v>
      </c>
      <c r="D7" s="20">
        <f>C7-B7</f>
        <v>0</v>
      </c>
      <c r="E7" s="20"/>
      <c r="F7" s="20"/>
      <c r="G7" s="20"/>
      <c r="H7" s="11">
        <f>G7-F7</f>
        <v>0</v>
      </c>
    </row>
    <row r="8" spans="1:8" ht="12.75">
      <c r="A8" s="10"/>
      <c r="B8" s="32"/>
      <c r="C8" s="32"/>
      <c r="D8" s="20"/>
      <c r="E8" s="20"/>
      <c r="F8" s="20"/>
      <c r="G8" s="20"/>
      <c r="H8" s="11">
        <f>G8-F8</f>
        <v>0</v>
      </c>
    </row>
    <row r="9" spans="1:8" ht="12.75">
      <c r="A9" s="12"/>
      <c r="B9" s="20"/>
      <c r="C9" s="20"/>
      <c r="D9" s="20">
        <f>C9-B9</f>
        <v>0</v>
      </c>
      <c r="E9" s="20"/>
      <c r="F9" s="20"/>
      <c r="G9" s="20"/>
      <c r="H9" s="11">
        <f>G9-F9</f>
        <v>0</v>
      </c>
    </row>
    <row r="10" spans="1:8" ht="12.75">
      <c r="A10" s="12"/>
      <c r="B10" s="20"/>
      <c r="C10" s="20"/>
      <c r="D10" s="20">
        <f>C10-B10</f>
        <v>0</v>
      </c>
      <c r="E10" s="20"/>
      <c r="F10" s="20"/>
      <c r="G10" s="20"/>
      <c r="H10" s="11"/>
    </row>
    <row r="11" spans="1:8" ht="12.75">
      <c r="A11" s="10" t="s">
        <v>37</v>
      </c>
      <c r="B11" s="32">
        <f>SUM(B9:B10)</f>
        <v>0</v>
      </c>
      <c r="C11" s="32">
        <f>SUM(C9:C10)</f>
        <v>0</v>
      </c>
      <c r="D11" s="20">
        <f>C11-B11</f>
        <v>0</v>
      </c>
      <c r="E11" s="32"/>
      <c r="F11" s="32"/>
      <c r="G11" s="32"/>
      <c r="H11" s="11"/>
    </row>
    <row r="12" spans="1:8" ht="12.75">
      <c r="A12" s="10"/>
      <c r="B12" s="32"/>
      <c r="C12" s="32"/>
      <c r="D12" s="20"/>
      <c r="E12" s="20"/>
      <c r="F12" s="20"/>
      <c r="G12" s="20"/>
      <c r="H12" s="11"/>
    </row>
    <row r="13" spans="1:8" ht="12.75">
      <c r="A13" s="12"/>
      <c r="B13" s="20"/>
      <c r="C13" s="20"/>
      <c r="D13" s="20">
        <f>C13-B13</f>
        <v>0</v>
      </c>
      <c r="E13" s="32"/>
      <c r="F13" s="32"/>
      <c r="G13" s="32"/>
      <c r="H13" s="11"/>
    </row>
    <row r="14" spans="1:8" ht="12.75">
      <c r="A14" s="10" t="s">
        <v>38</v>
      </c>
      <c r="B14" s="32">
        <f>SUM(B12:B13)</f>
        <v>0</v>
      </c>
      <c r="C14" s="32">
        <f>SUM(C12:C13)</f>
        <v>0</v>
      </c>
      <c r="D14" s="20">
        <f>C14-B14</f>
        <v>0</v>
      </c>
      <c r="E14" s="32" t="s">
        <v>44</v>
      </c>
      <c r="F14" s="19">
        <f>SUM(F5:F13)</f>
        <v>0</v>
      </c>
      <c r="G14" s="19">
        <f>SUM(G5:G13)</f>
        <v>0</v>
      </c>
      <c r="H14" s="11">
        <f>G14-F14</f>
        <v>0</v>
      </c>
    </row>
    <row r="15" spans="1:8" ht="12.75">
      <c r="A15" s="12"/>
      <c r="B15" s="20"/>
      <c r="C15" s="20"/>
      <c r="D15" s="20"/>
      <c r="E15" s="20"/>
      <c r="F15" s="20"/>
      <c r="G15" s="20"/>
      <c r="H15" s="11"/>
    </row>
    <row r="16" spans="1:8" ht="12.75">
      <c r="A16" s="10" t="s">
        <v>42</v>
      </c>
      <c r="B16" s="19">
        <f>B7+B11+B14</f>
        <v>0</v>
      </c>
      <c r="C16" s="19">
        <f>C7+C11+C14</f>
        <v>0</v>
      </c>
      <c r="D16" s="20">
        <f>C16-B16</f>
        <v>0</v>
      </c>
      <c r="E16" s="20"/>
      <c r="F16" s="20"/>
      <c r="G16" s="20"/>
      <c r="H16" s="11">
        <f>G16-F16</f>
        <v>0</v>
      </c>
    </row>
    <row r="17" spans="1:8" ht="12.75">
      <c r="A17" s="12"/>
      <c r="B17" s="20"/>
      <c r="C17" s="20"/>
      <c r="D17" s="20"/>
      <c r="E17" s="20"/>
      <c r="F17" s="20"/>
      <c r="G17" s="20"/>
      <c r="H17" s="11">
        <f>G17-F17</f>
        <v>0</v>
      </c>
    </row>
    <row r="18" spans="1:8" ht="12.75">
      <c r="A18" s="10"/>
      <c r="B18" s="20"/>
      <c r="C18" s="20"/>
      <c r="D18" s="20"/>
      <c r="E18" s="20"/>
      <c r="F18" s="20"/>
      <c r="G18" s="20"/>
      <c r="H18" s="11">
        <f>G18-F18</f>
        <v>0</v>
      </c>
    </row>
    <row r="19" spans="1:8" ht="12.75">
      <c r="A19" s="12"/>
      <c r="B19" s="20"/>
      <c r="C19" s="20"/>
      <c r="D19" s="20">
        <f>C19-B19</f>
        <v>0</v>
      </c>
      <c r="E19" s="20"/>
      <c r="F19" s="20"/>
      <c r="G19" s="20"/>
      <c r="H19" s="11"/>
    </row>
    <row r="20" spans="1:8" ht="12.75">
      <c r="A20" s="10" t="s">
        <v>39</v>
      </c>
      <c r="B20" s="32">
        <f>SUM(B17:B19)</f>
        <v>0</v>
      </c>
      <c r="C20" s="32">
        <f>SUM(C17:C19)</f>
        <v>0</v>
      </c>
      <c r="D20" s="20">
        <f>C20-B20</f>
        <v>0</v>
      </c>
      <c r="E20" s="20"/>
      <c r="F20" s="20"/>
      <c r="G20" s="20"/>
      <c r="H20" s="11"/>
    </row>
    <row r="21" spans="1:8" ht="12.75">
      <c r="A21" s="12"/>
      <c r="B21" s="20"/>
      <c r="C21" s="20"/>
      <c r="D21" s="20"/>
      <c r="E21" s="20"/>
      <c r="F21" s="20"/>
      <c r="G21" s="20"/>
      <c r="H21" s="11"/>
    </row>
    <row r="22" spans="1:8" ht="12.75">
      <c r="A22" s="12"/>
      <c r="B22" s="20"/>
      <c r="C22" s="20"/>
      <c r="D22" s="20"/>
      <c r="E22" s="20"/>
      <c r="F22" s="20"/>
      <c r="G22" s="20"/>
      <c r="H22" s="11"/>
    </row>
    <row r="23" spans="1:8" ht="12.75">
      <c r="A23" s="10" t="s">
        <v>40</v>
      </c>
      <c r="B23" s="32">
        <f>SUM(B21:B22)</f>
        <v>0</v>
      </c>
      <c r="C23" s="32">
        <f>SUM(C21:C22)</f>
        <v>0</v>
      </c>
      <c r="D23" s="20">
        <f>C23-B23</f>
        <v>0</v>
      </c>
      <c r="E23" s="32"/>
      <c r="F23" s="32"/>
      <c r="G23" s="32"/>
      <c r="H23" s="11"/>
    </row>
    <row r="24" spans="1:8" ht="12.75">
      <c r="A24" s="12"/>
      <c r="B24" s="32"/>
      <c r="C24" s="32"/>
      <c r="D24" s="20"/>
      <c r="E24" s="32" t="s">
        <v>45</v>
      </c>
      <c r="F24" s="19">
        <f>SUM(F15:F23)</f>
        <v>0</v>
      </c>
      <c r="G24" s="19">
        <f>SUM(G15:G23)</f>
        <v>0</v>
      </c>
      <c r="H24" s="11">
        <f>G24-F24</f>
        <v>0</v>
      </c>
    </row>
    <row r="25" spans="1:8" ht="12.75">
      <c r="A25" s="12"/>
      <c r="B25" s="32"/>
      <c r="C25" s="32"/>
      <c r="D25" s="20"/>
      <c r="E25" s="32"/>
      <c r="F25" s="32"/>
      <c r="G25" s="32"/>
      <c r="H25" s="11"/>
    </row>
    <row r="26" spans="1:8" ht="12.75">
      <c r="A26" s="12"/>
      <c r="B26" s="20"/>
      <c r="C26" s="20"/>
      <c r="D26" s="20"/>
      <c r="E26" s="20"/>
      <c r="F26" s="20"/>
      <c r="G26" s="20"/>
      <c r="H26" s="11">
        <f>G26-F26</f>
        <v>0</v>
      </c>
    </row>
    <row r="27" spans="1:8" ht="12.75">
      <c r="A27" s="10" t="s">
        <v>41</v>
      </c>
      <c r="B27" s="32">
        <f>SUM(B24:B26)</f>
        <v>0</v>
      </c>
      <c r="C27" s="32">
        <f>SUM(C24:C26)</f>
        <v>0</v>
      </c>
      <c r="D27" s="20">
        <f>C27-B27</f>
        <v>0</v>
      </c>
      <c r="E27" s="20"/>
      <c r="F27" s="20"/>
      <c r="G27" s="20"/>
      <c r="H27" s="11">
        <f>G27-F27</f>
        <v>0</v>
      </c>
    </row>
    <row r="28" spans="1:8" ht="12.75">
      <c r="A28" s="12"/>
      <c r="B28" s="32"/>
      <c r="C28" s="32"/>
      <c r="D28" s="20"/>
      <c r="E28" s="20"/>
      <c r="F28" s="20"/>
      <c r="G28" s="20"/>
      <c r="H28" s="11">
        <f>G28-F28</f>
        <v>0</v>
      </c>
    </row>
    <row r="29" spans="1:8" ht="12.75">
      <c r="A29" s="10" t="s">
        <v>43</v>
      </c>
      <c r="B29" s="19">
        <f>B20+B23+B27</f>
        <v>0</v>
      </c>
      <c r="C29" s="19">
        <f>C20+C23+C27</f>
        <v>0</v>
      </c>
      <c r="D29" s="20">
        <f>C29-B29</f>
        <v>0</v>
      </c>
      <c r="E29" s="32" t="s">
        <v>46</v>
      </c>
      <c r="F29" s="19">
        <f>SUM(F25:F28)</f>
        <v>0</v>
      </c>
      <c r="G29" s="19">
        <f>SUM(G25:G28)</f>
        <v>0</v>
      </c>
      <c r="H29" s="11">
        <f>G29-F29</f>
        <v>0</v>
      </c>
    </row>
    <row r="30" spans="1:8" ht="12.75">
      <c r="A30" s="12"/>
      <c r="B30" s="20"/>
      <c r="C30" s="20"/>
      <c r="D30" s="20"/>
      <c r="E30" s="20"/>
      <c r="F30" s="20"/>
      <c r="G30" s="20"/>
      <c r="H30" s="11"/>
    </row>
    <row r="31" spans="1:8" ht="13.5" thickBot="1">
      <c r="A31" s="13" t="s">
        <v>10</v>
      </c>
      <c r="B31" s="21">
        <f>B16+B29</f>
        <v>0</v>
      </c>
      <c r="C31" s="21">
        <f>C16+C29</f>
        <v>0</v>
      </c>
      <c r="D31" s="32">
        <f>C31-B31</f>
        <v>0</v>
      </c>
      <c r="E31" s="46" t="s">
        <v>20</v>
      </c>
      <c r="F31" s="21">
        <f>F14+F24+F29</f>
        <v>0</v>
      </c>
      <c r="G31" s="21">
        <f>G14+G24+G29</f>
        <v>0</v>
      </c>
      <c r="H31" s="29">
        <f>G31-F31</f>
        <v>0</v>
      </c>
    </row>
    <row r="32" spans="1:8" ht="14.25" thickBot="1" thickTop="1">
      <c r="A32" s="15"/>
      <c r="B32" s="22"/>
      <c r="C32" s="22"/>
      <c r="D32" s="22"/>
      <c r="E32" s="22"/>
      <c r="F32" s="22"/>
      <c r="G32" s="22"/>
      <c r="H32" s="17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3" t="s">
        <v>78</v>
      </c>
      <c r="B34" s="6" t="str">
        <f>IF(B31=F31,"OK","ERRATO")</f>
        <v>OK</v>
      </c>
      <c r="C34" s="6" t="str">
        <f>IF(C31=G31,"OK","ERRATO")</f>
        <v>OK</v>
      </c>
      <c r="D34" s="2"/>
      <c r="E34" s="2"/>
      <c r="F34" s="48"/>
      <c r="G34" s="48"/>
      <c r="H34" s="2"/>
    </row>
    <row r="35" spans="1:8" ht="12.75">
      <c r="A35" s="49"/>
      <c r="B35" s="48"/>
      <c r="C35" s="48"/>
      <c r="D35" s="48"/>
      <c r="E35" s="48"/>
      <c r="F35" s="48"/>
      <c r="G35" s="48"/>
      <c r="H35" s="48"/>
    </row>
    <row r="40" spans="1:3" ht="12.75">
      <c r="A40" s="87" t="s">
        <v>95</v>
      </c>
      <c r="B40" s="87"/>
      <c r="C40" s="87"/>
    </row>
    <row r="41" spans="1:3" ht="13.5" thickBot="1">
      <c r="A41" s="7" t="s">
        <v>2</v>
      </c>
      <c r="B41" s="7"/>
      <c r="C41" s="7" t="s">
        <v>5</v>
      </c>
    </row>
    <row r="42" spans="1:3" ht="12.75">
      <c r="A42" s="8"/>
      <c r="B42" s="18"/>
      <c r="C42" s="30"/>
    </row>
    <row r="43" spans="1:3" ht="12.75">
      <c r="A43" s="12"/>
      <c r="B43" s="20"/>
      <c r="C43" s="31"/>
    </row>
    <row r="44" spans="1:3" ht="12.75">
      <c r="A44" s="10" t="s">
        <v>104</v>
      </c>
      <c r="B44" s="20"/>
      <c r="C44" s="51"/>
    </row>
    <row r="45" spans="1:3" ht="12.75">
      <c r="A45" s="12"/>
      <c r="B45" s="20"/>
      <c r="C45" s="31"/>
    </row>
    <row r="46" spans="1:3" ht="12.75">
      <c r="A46" s="12"/>
      <c r="B46" s="20"/>
      <c r="C46" s="24"/>
    </row>
    <row r="47" spans="1:3" ht="12.75">
      <c r="A47" s="10" t="s">
        <v>97</v>
      </c>
      <c r="B47" s="32"/>
      <c r="C47" s="33"/>
    </row>
    <row r="48" spans="1:3" ht="12.75">
      <c r="A48" s="10" t="s">
        <v>47</v>
      </c>
      <c r="B48" s="19"/>
      <c r="C48" s="25"/>
    </row>
    <row r="49" spans="1:3" ht="12.75">
      <c r="A49" s="12"/>
      <c r="B49" s="20"/>
      <c r="C49" s="24"/>
    </row>
    <row r="50" spans="1:3" ht="12.75">
      <c r="A50" s="12" t="s">
        <v>96</v>
      </c>
      <c r="B50" s="20"/>
      <c r="C50" s="24"/>
    </row>
    <row r="51" spans="1:3" ht="12.75">
      <c r="A51" s="12" t="s">
        <v>8</v>
      </c>
      <c r="B51" s="20"/>
      <c r="C51" s="24"/>
    </row>
    <row r="52" spans="1:3" ht="12.75">
      <c r="A52" s="10" t="s">
        <v>48</v>
      </c>
      <c r="B52" s="19"/>
      <c r="C52" s="25"/>
    </row>
    <row r="53" spans="1:3" ht="12.75">
      <c r="A53" s="12"/>
      <c r="B53" s="20"/>
      <c r="C53" s="24"/>
    </row>
    <row r="54" spans="1:3" ht="12.75">
      <c r="A54" s="10" t="s">
        <v>49</v>
      </c>
      <c r="B54" s="20"/>
      <c r="C54" s="24"/>
    </row>
    <row r="55" spans="1:3" ht="12.75">
      <c r="A55" s="12"/>
      <c r="B55" s="20"/>
      <c r="C55" s="24"/>
    </row>
    <row r="56" spans="1:3" ht="12.75">
      <c r="A56" s="10" t="s">
        <v>50</v>
      </c>
      <c r="B56" s="20"/>
      <c r="C56" s="24"/>
    </row>
    <row r="57" spans="1:3" ht="12.75">
      <c r="A57" s="12"/>
      <c r="B57" s="20"/>
      <c r="C57" s="24"/>
    </row>
    <row r="58" spans="1:3" ht="12.75">
      <c r="A58" s="10" t="s">
        <v>51</v>
      </c>
      <c r="B58" s="19"/>
      <c r="C58" s="25"/>
    </row>
    <row r="59" spans="1:3" ht="12.75">
      <c r="A59" s="12"/>
      <c r="B59" s="20"/>
      <c r="C59" s="24"/>
    </row>
    <row r="60" spans="1:3" ht="12.75">
      <c r="A60" s="12" t="s">
        <v>9</v>
      </c>
      <c r="B60" s="20"/>
      <c r="C60" s="24"/>
    </row>
    <row r="61" spans="1:3" ht="12.75">
      <c r="A61" s="12"/>
      <c r="B61" s="20"/>
      <c r="C61" s="24"/>
    </row>
    <row r="62" spans="1:3" ht="13.5" thickBot="1">
      <c r="A62" s="10" t="s">
        <v>52</v>
      </c>
      <c r="B62" s="21"/>
      <c r="C62" s="26"/>
    </row>
    <row r="63" spans="1:3" ht="14.25" thickBot="1" thickTop="1">
      <c r="A63" s="15"/>
      <c r="B63" s="22"/>
      <c r="C63" s="27"/>
    </row>
    <row r="64" spans="1:3" ht="12.75">
      <c r="A64" s="2"/>
      <c r="B64" s="2"/>
      <c r="C64" s="2"/>
    </row>
    <row r="65" spans="1:3" ht="12.75">
      <c r="A65" s="2"/>
      <c r="B65" s="2"/>
      <c r="C65" s="2"/>
    </row>
  </sheetData>
  <mergeCells count="4">
    <mergeCell ref="A1:G1"/>
    <mergeCell ref="A2:C2"/>
    <mergeCell ref="E2:G2"/>
    <mergeCell ref="A40:C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" sqref="A1:G1"/>
    </sheetView>
  </sheetViews>
  <sheetFormatPr defaultColWidth="9.140625" defaultRowHeight="12.75"/>
  <cols>
    <col min="1" max="1" width="34.421875" style="2" bestFit="1" customWidth="1"/>
    <col min="2" max="4" width="9.28125" style="2" customWidth="1"/>
    <col min="5" max="5" width="34.421875" style="2" customWidth="1"/>
    <col min="6" max="8" width="9.28125" style="2" customWidth="1"/>
    <col min="9" max="16384" width="9.140625" style="2" customWidth="1"/>
  </cols>
  <sheetData>
    <row r="1" spans="1:7" ht="12.75">
      <c r="A1" s="87" t="s">
        <v>35</v>
      </c>
      <c r="B1" s="87"/>
      <c r="C1" s="87"/>
      <c r="D1" s="87"/>
      <c r="E1" s="87"/>
      <c r="F1" s="87"/>
      <c r="G1" s="87"/>
    </row>
    <row r="2" spans="1:8" ht="12.75">
      <c r="A2" s="88" t="s">
        <v>0</v>
      </c>
      <c r="B2" s="88"/>
      <c r="C2" s="88"/>
      <c r="D2" s="7"/>
      <c r="E2" s="88" t="s">
        <v>1</v>
      </c>
      <c r="F2" s="88"/>
      <c r="G2" s="88"/>
      <c r="H2" s="28"/>
    </row>
    <row r="3" spans="1:8" ht="12.75">
      <c r="A3" s="28"/>
      <c r="B3" s="28"/>
      <c r="C3" s="28"/>
      <c r="D3" s="28"/>
      <c r="E3" s="28"/>
      <c r="F3" s="28"/>
      <c r="G3" s="28"/>
      <c r="H3" s="28"/>
    </row>
    <row r="4" spans="1:8" ht="13.5" thickBot="1">
      <c r="A4" s="7" t="s">
        <v>2</v>
      </c>
      <c r="B4" s="7" t="s">
        <v>4</v>
      </c>
      <c r="C4" s="7" t="s">
        <v>5</v>
      </c>
      <c r="D4" s="7" t="s">
        <v>58</v>
      </c>
      <c r="E4" s="7" t="s">
        <v>2</v>
      </c>
      <c r="F4" s="7" t="s">
        <v>4</v>
      </c>
      <c r="G4" s="7" t="s">
        <v>5</v>
      </c>
      <c r="H4" s="7" t="s">
        <v>58</v>
      </c>
    </row>
    <row r="5" spans="1:8" ht="12.75">
      <c r="A5" s="8"/>
      <c r="B5" s="18"/>
      <c r="C5" s="18"/>
      <c r="D5" s="18"/>
      <c r="E5" s="18"/>
      <c r="F5" s="18"/>
      <c r="G5" s="18"/>
      <c r="H5" s="23"/>
    </row>
    <row r="6" spans="1:8" ht="12.75">
      <c r="A6" s="12" t="s">
        <v>88</v>
      </c>
      <c r="B6" s="20"/>
      <c r="C6" s="20"/>
      <c r="D6" s="20"/>
      <c r="E6" s="20"/>
      <c r="F6" s="20"/>
      <c r="G6" s="20"/>
      <c r="H6" s="24"/>
    </row>
    <row r="7" spans="1:8" ht="12.75">
      <c r="A7" s="10" t="s">
        <v>36</v>
      </c>
      <c r="B7" s="32">
        <f>testo!B17</f>
        <v>450</v>
      </c>
      <c r="C7" s="32">
        <f>testo!C17</f>
        <v>495</v>
      </c>
      <c r="D7" s="20">
        <f>C7-B7</f>
        <v>45</v>
      </c>
      <c r="E7" s="20"/>
      <c r="F7" s="20"/>
      <c r="G7" s="20"/>
      <c r="H7" s="11"/>
    </row>
    <row r="8" spans="1:8" ht="12.75">
      <c r="A8" s="10"/>
      <c r="B8" s="32"/>
      <c r="C8" s="32"/>
      <c r="D8" s="20"/>
      <c r="E8" s="20"/>
      <c r="F8" s="20"/>
      <c r="G8" s="20"/>
      <c r="H8" s="11"/>
    </row>
    <row r="9" spans="1:8" ht="12.75">
      <c r="A9" s="12" t="s">
        <v>121</v>
      </c>
      <c r="B9" s="20">
        <f>testo!B23</f>
        <v>12</v>
      </c>
      <c r="C9" s="20">
        <f>testo!C23</f>
        <v>12</v>
      </c>
      <c r="D9" s="20">
        <f>C9-B9</f>
        <v>0</v>
      </c>
      <c r="E9" s="4" t="s">
        <v>94</v>
      </c>
      <c r="F9" s="20">
        <f>testo!E17</f>
        <v>6545</v>
      </c>
      <c r="G9" s="20">
        <f>testo!F17</f>
        <v>9362</v>
      </c>
      <c r="H9" s="11">
        <f>G9-F9</f>
        <v>2817</v>
      </c>
    </row>
    <row r="10" spans="1:8" ht="12.75">
      <c r="A10" s="12" t="s">
        <v>89</v>
      </c>
      <c r="B10" s="20">
        <f>testo!B18</f>
        <v>23520</v>
      </c>
      <c r="C10" s="20">
        <f>testo!C18</f>
        <v>37950</v>
      </c>
      <c r="D10" s="20">
        <f>C10-B10</f>
        <v>14430</v>
      </c>
      <c r="E10" s="20" t="s">
        <v>117</v>
      </c>
      <c r="F10" s="20">
        <f>testo!E20</f>
        <v>8790</v>
      </c>
      <c r="G10" s="20">
        <f>testo!F20</f>
        <v>19860</v>
      </c>
      <c r="H10" s="11">
        <f>G10-F10</f>
        <v>11070</v>
      </c>
    </row>
    <row r="11" spans="1:8" ht="12.75">
      <c r="A11" s="10" t="s">
        <v>37</v>
      </c>
      <c r="B11" s="32">
        <f>testo!B18+testo!B23</f>
        <v>23532</v>
      </c>
      <c r="C11" s="32">
        <f>testo!C18+testo!C23</f>
        <v>37962</v>
      </c>
      <c r="D11" s="20">
        <f>C11-B11</f>
        <v>14430</v>
      </c>
      <c r="E11" s="20" t="s">
        <v>118</v>
      </c>
      <c r="F11" s="20">
        <f>testo!E23</f>
        <v>12</v>
      </c>
      <c r="G11" s="20">
        <f>testo!F23</f>
        <v>12</v>
      </c>
      <c r="H11" s="11">
        <f>G11-F11</f>
        <v>0</v>
      </c>
    </row>
    <row r="12" spans="1:8" ht="12.75">
      <c r="A12" s="10"/>
      <c r="B12" s="32"/>
      <c r="C12" s="32"/>
      <c r="D12" s="20"/>
      <c r="E12" s="20"/>
      <c r="F12" s="20"/>
      <c r="G12" s="20"/>
      <c r="H12" s="11"/>
    </row>
    <row r="13" spans="1:8" ht="12.75">
      <c r="A13" s="12"/>
      <c r="B13" s="20"/>
      <c r="C13" s="20"/>
      <c r="D13" s="20"/>
      <c r="E13" s="32"/>
      <c r="F13" s="32"/>
      <c r="G13" s="32"/>
      <c r="H13" s="11"/>
    </row>
    <row r="14" spans="1:8" ht="12.75">
      <c r="A14" s="10" t="s">
        <v>38</v>
      </c>
      <c r="B14" s="32">
        <f>testo!B19</f>
        <v>7230</v>
      </c>
      <c r="C14" s="32">
        <f>testo!C19</f>
        <v>9960</v>
      </c>
      <c r="D14" s="20">
        <f>C14-B14</f>
        <v>2730</v>
      </c>
      <c r="E14" s="32" t="s">
        <v>44</v>
      </c>
      <c r="F14" s="19">
        <f>SUM(F5:F13)</f>
        <v>15347</v>
      </c>
      <c r="G14" s="19">
        <f>SUM(G5:G13)</f>
        <v>29234</v>
      </c>
      <c r="H14" s="11">
        <f>G14-F14</f>
        <v>13887</v>
      </c>
    </row>
    <row r="15" spans="1:8" ht="12.75">
      <c r="A15" s="12"/>
      <c r="B15" s="20"/>
      <c r="C15" s="20"/>
      <c r="D15" s="20"/>
      <c r="E15" s="20"/>
      <c r="F15" s="20"/>
      <c r="G15" s="20"/>
      <c r="H15" s="11"/>
    </row>
    <row r="16" spans="1:8" ht="12.75">
      <c r="A16" s="10" t="s">
        <v>42</v>
      </c>
      <c r="B16" s="19">
        <f>B7+B11+B14</f>
        <v>31212</v>
      </c>
      <c r="C16" s="19">
        <f>C7+C11+C14</f>
        <v>48417</v>
      </c>
      <c r="D16" s="20">
        <f>C16-B16</f>
        <v>17205</v>
      </c>
      <c r="E16" s="20"/>
      <c r="F16" s="20"/>
      <c r="G16" s="20"/>
      <c r="H16" s="11"/>
    </row>
    <row r="17" spans="1:8" ht="12.75">
      <c r="A17" s="12"/>
      <c r="B17" s="20"/>
      <c r="C17" s="20"/>
      <c r="D17" s="20"/>
      <c r="E17" s="20"/>
      <c r="F17" s="20"/>
      <c r="G17" s="20"/>
      <c r="H17" s="11"/>
    </row>
    <row r="18" spans="1:8" ht="12.75">
      <c r="A18" s="10"/>
      <c r="B18" s="20"/>
      <c r="C18" s="20"/>
      <c r="D18" s="20"/>
      <c r="E18" s="4" t="s">
        <v>91</v>
      </c>
      <c r="F18" s="20">
        <f>testo!E18</f>
        <v>3300</v>
      </c>
      <c r="G18" s="20">
        <f>testo!F18</f>
        <v>4300</v>
      </c>
      <c r="H18" s="11">
        <f>G18-F18</f>
        <v>1000</v>
      </c>
    </row>
    <row r="19" spans="1:8" ht="12.75">
      <c r="A19" s="10"/>
      <c r="B19" s="20"/>
      <c r="C19" s="20"/>
      <c r="D19" s="20"/>
      <c r="E19" s="4" t="s">
        <v>92</v>
      </c>
      <c r="F19" s="20">
        <f>testo!E19</f>
        <v>5400</v>
      </c>
      <c r="G19" s="20">
        <f>testo!F19</f>
        <v>5400</v>
      </c>
      <c r="H19" s="11">
        <f>G19-F19</f>
        <v>0</v>
      </c>
    </row>
    <row r="20" spans="1:8" ht="12.75">
      <c r="A20" s="10" t="s">
        <v>39</v>
      </c>
      <c r="B20" s="32">
        <f>testo!B10</f>
        <v>16890</v>
      </c>
      <c r="C20" s="32">
        <f>testo!C10</f>
        <v>15560</v>
      </c>
      <c r="D20" s="20">
        <f>C20-B20</f>
        <v>-1330</v>
      </c>
      <c r="E20" s="20" t="s">
        <v>119</v>
      </c>
      <c r="F20" s="20">
        <f>testo!E16</f>
        <v>3150</v>
      </c>
      <c r="G20" s="20">
        <f>testo!F16</f>
        <v>4350</v>
      </c>
      <c r="H20" s="11">
        <f>G20-F20</f>
        <v>1200</v>
      </c>
    </row>
    <row r="21" spans="1:8" ht="12.75">
      <c r="A21" s="1"/>
      <c r="B21" s="20"/>
      <c r="C21" s="20"/>
      <c r="D21" s="20"/>
      <c r="E21" s="20" t="s">
        <v>120</v>
      </c>
      <c r="F21" s="20">
        <f>testo!E14</f>
        <v>25</v>
      </c>
      <c r="G21" s="20">
        <f>testo!F14</f>
        <v>27</v>
      </c>
      <c r="H21" s="11">
        <f>G21-F21</f>
        <v>2</v>
      </c>
    </row>
    <row r="22" spans="1:8" ht="12.75">
      <c r="A22" s="1"/>
      <c r="B22" s="20"/>
      <c r="C22" s="20"/>
      <c r="D22" s="20"/>
      <c r="E22" s="20"/>
      <c r="F22" s="20"/>
      <c r="G22" s="20"/>
      <c r="H22" s="11"/>
    </row>
    <row r="23" spans="1:8" ht="12.75">
      <c r="A23" s="10" t="s">
        <v>40</v>
      </c>
      <c r="B23" s="32">
        <f>testo!B11</f>
        <v>25</v>
      </c>
      <c r="C23" s="32">
        <f>testo!C11</f>
        <v>22</v>
      </c>
      <c r="D23" s="20">
        <f>C23-B23</f>
        <v>-3</v>
      </c>
      <c r="E23" s="32"/>
      <c r="F23" s="32"/>
      <c r="G23" s="32"/>
      <c r="H23" s="11"/>
    </row>
    <row r="24" spans="1:8" ht="12.75">
      <c r="A24" s="1"/>
      <c r="B24" s="32"/>
      <c r="C24" s="32"/>
      <c r="D24" s="20"/>
      <c r="E24" s="32" t="s">
        <v>45</v>
      </c>
      <c r="F24" s="19">
        <f>SUM(F15:F23)</f>
        <v>11875</v>
      </c>
      <c r="G24" s="19">
        <f>SUM(G15:G23)</f>
        <v>14077</v>
      </c>
      <c r="H24" s="11">
        <f>G24-F24</f>
        <v>2202</v>
      </c>
    </row>
    <row r="25" spans="1:8" ht="12.75">
      <c r="A25" s="1"/>
      <c r="B25" s="32"/>
      <c r="C25" s="32"/>
      <c r="D25" s="20"/>
      <c r="E25" s="32"/>
      <c r="F25" s="32"/>
      <c r="G25" s="32"/>
      <c r="H25" s="11"/>
    </row>
    <row r="26" spans="1:8" ht="12.75">
      <c r="A26" s="1"/>
      <c r="B26" s="20"/>
      <c r="C26" s="20"/>
      <c r="D26" s="20"/>
      <c r="E26" s="4" t="s">
        <v>11</v>
      </c>
      <c r="F26" s="20">
        <f>testo!E8</f>
        <v>12600</v>
      </c>
      <c r="G26" s="20">
        <f>testo!F8</f>
        <v>12600</v>
      </c>
      <c r="H26" s="11">
        <f>G26-F26</f>
        <v>0</v>
      </c>
    </row>
    <row r="27" spans="1:8" ht="12.75">
      <c r="A27" s="10" t="s">
        <v>41</v>
      </c>
      <c r="B27" s="32">
        <f>testo!B12</f>
        <v>5</v>
      </c>
      <c r="C27" s="32">
        <f>testo!C12</f>
        <v>10</v>
      </c>
      <c r="D27" s="32">
        <f>C27-B27</f>
        <v>5</v>
      </c>
      <c r="E27" s="4" t="s">
        <v>12</v>
      </c>
      <c r="F27" s="20">
        <f>testo!E9</f>
        <v>7350</v>
      </c>
      <c r="G27" s="20">
        <f>testo!F9</f>
        <v>7650</v>
      </c>
      <c r="H27" s="11">
        <f>G27-F27</f>
        <v>300</v>
      </c>
    </row>
    <row r="28" spans="1:8" ht="12.75">
      <c r="A28" s="10"/>
      <c r="B28" s="32"/>
      <c r="C28" s="32"/>
      <c r="D28" s="20"/>
      <c r="E28" s="4" t="s">
        <v>34</v>
      </c>
      <c r="F28" s="20">
        <f>testo!E10</f>
        <v>960</v>
      </c>
      <c r="G28" s="20">
        <f>testo!F10</f>
        <v>448</v>
      </c>
      <c r="H28" s="11">
        <f>G28-F28</f>
        <v>-512</v>
      </c>
    </row>
    <row r="29" spans="1:8" ht="12.75">
      <c r="A29" s="10" t="s">
        <v>43</v>
      </c>
      <c r="B29" s="19">
        <f>B20+B23+B27</f>
        <v>16920</v>
      </c>
      <c r="C29" s="19">
        <f>C20+C23+C27</f>
        <v>15592</v>
      </c>
      <c r="D29" s="20">
        <f>C29-B29</f>
        <v>-1328</v>
      </c>
      <c r="E29" s="32" t="s">
        <v>46</v>
      </c>
      <c r="F29" s="19">
        <f>SUM(F25:F28)</f>
        <v>20910</v>
      </c>
      <c r="G29" s="19">
        <f>SUM(G25:G28)</f>
        <v>20698</v>
      </c>
      <c r="H29" s="11">
        <f>G29-F29</f>
        <v>-212</v>
      </c>
    </row>
    <row r="30" spans="1:8" ht="12.75">
      <c r="A30" s="12"/>
      <c r="B30" s="20"/>
      <c r="C30" s="20"/>
      <c r="D30" s="20"/>
      <c r="E30" s="20"/>
      <c r="F30" s="20"/>
      <c r="G30" s="20"/>
      <c r="H30" s="11"/>
    </row>
    <row r="31" spans="1:8" ht="13.5" thickBot="1">
      <c r="A31" s="13" t="s">
        <v>10</v>
      </c>
      <c r="B31" s="21">
        <f>B16+B29</f>
        <v>48132</v>
      </c>
      <c r="C31" s="21">
        <f>C16+C29</f>
        <v>64009</v>
      </c>
      <c r="D31" s="32">
        <f>C31-B31</f>
        <v>15877</v>
      </c>
      <c r="E31" s="46" t="s">
        <v>20</v>
      </c>
      <c r="F31" s="21">
        <f>F14+F24+F29</f>
        <v>48132</v>
      </c>
      <c r="G31" s="21">
        <f>G14+G24+G29</f>
        <v>64009</v>
      </c>
      <c r="H31" s="29">
        <f>G31-F31</f>
        <v>15877</v>
      </c>
    </row>
    <row r="32" spans="1:8" ht="14.25" thickBot="1" thickTop="1">
      <c r="A32" s="15"/>
      <c r="B32" s="22"/>
      <c r="C32" s="22"/>
      <c r="D32" s="22"/>
      <c r="E32" s="22"/>
      <c r="F32" s="22"/>
      <c r="G32" s="22"/>
      <c r="H32" s="17"/>
    </row>
    <row r="33" ht="6" customHeight="1"/>
    <row r="34" spans="1:7" ht="12.75">
      <c r="A34" s="3" t="s">
        <v>78</v>
      </c>
      <c r="B34" s="6" t="str">
        <f>IF(B31=F31,"OK","ERRATO")</f>
        <v>OK</v>
      </c>
      <c r="C34" s="6" t="str">
        <f>IF(C31=G31,"OK","ERRATO")</f>
        <v>OK</v>
      </c>
      <c r="F34" s="48"/>
      <c r="G34" s="48"/>
    </row>
    <row r="35" s="48" customFormat="1" ht="12.75">
      <c r="A35" s="49"/>
    </row>
    <row r="36" s="48" customFormat="1" ht="12.75">
      <c r="A36" s="49"/>
    </row>
    <row r="37" spans="1:3" ht="12.75">
      <c r="A37" s="3"/>
      <c r="B37" s="48"/>
      <c r="C37" s="48"/>
    </row>
    <row r="38" ht="15">
      <c r="E38" s="66" t="s">
        <v>115</v>
      </c>
    </row>
    <row r="39" spans="1:7" ht="12.75">
      <c r="A39" s="87" t="s">
        <v>95</v>
      </c>
      <c r="B39" s="87"/>
      <c r="C39" s="87"/>
      <c r="D39" s="3"/>
      <c r="E39" s="61" t="s">
        <v>113</v>
      </c>
      <c r="F39" s="3"/>
      <c r="G39" s="3"/>
    </row>
    <row r="40" spans="1:7" ht="13.5" thickBot="1">
      <c r="A40" s="7" t="s">
        <v>2</v>
      </c>
      <c r="B40" s="7"/>
      <c r="C40" s="7" t="s">
        <v>5</v>
      </c>
      <c r="D40" s="3"/>
      <c r="E40" s="61" t="s">
        <v>114</v>
      </c>
      <c r="F40" s="3"/>
      <c r="G40" s="3"/>
    </row>
    <row r="41" spans="1:7" ht="12.75">
      <c r="A41" s="8"/>
      <c r="B41" s="18"/>
      <c r="C41" s="30"/>
      <c r="D41" s="3"/>
      <c r="F41" s="3"/>
      <c r="G41" s="3"/>
    </row>
    <row r="42" spans="1:7" ht="13.5" thickBot="1">
      <c r="A42" s="12"/>
      <c r="B42" s="20"/>
      <c r="C42" s="31"/>
      <c r="D42" s="3"/>
      <c r="E42" s="63" t="s">
        <v>105</v>
      </c>
      <c r="F42" s="3"/>
      <c r="G42" s="3"/>
    </row>
    <row r="43" spans="1:7" ht="12.75">
      <c r="A43" s="10" t="s">
        <v>104</v>
      </c>
      <c r="B43" s="20"/>
      <c r="C43" s="51">
        <f>testo!C35</f>
        <v>5100</v>
      </c>
      <c r="D43" s="3"/>
      <c r="F43" s="3"/>
      <c r="G43" s="3"/>
    </row>
    <row r="44" spans="1:7" ht="12.75">
      <c r="A44" s="12"/>
      <c r="B44" s="20"/>
      <c r="C44" s="31"/>
      <c r="D44" s="3"/>
      <c r="E44" s="3" t="s">
        <v>106</v>
      </c>
      <c r="F44" s="3">
        <f>testo!F16-testo!E16</f>
        <v>1200</v>
      </c>
      <c r="G44" s="3"/>
    </row>
    <row r="45" spans="1:6" ht="12.75">
      <c r="A45" s="12"/>
      <c r="B45" s="20"/>
      <c r="C45" s="24"/>
      <c r="E45" s="64" t="s">
        <v>107</v>
      </c>
      <c r="F45" s="64">
        <v>150</v>
      </c>
    </row>
    <row r="46" spans="1:6" ht="12.75">
      <c r="A46" s="10" t="s">
        <v>97</v>
      </c>
      <c r="B46" s="32"/>
      <c r="C46" s="33">
        <v>-562</v>
      </c>
      <c r="D46" s="1"/>
      <c r="F46" s="3"/>
    </row>
    <row r="47" spans="1:6" ht="12.75">
      <c r="A47" s="10" t="s">
        <v>47</v>
      </c>
      <c r="B47" s="19"/>
      <c r="C47" s="19">
        <f>C43+C46</f>
        <v>4538</v>
      </c>
      <c r="D47" s="5"/>
      <c r="E47" s="3" t="s">
        <v>108</v>
      </c>
      <c r="F47" s="61">
        <f>F44+F45</f>
        <v>1350</v>
      </c>
    </row>
    <row r="48" spans="1:3" ht="12.75">
      <c r="A48" s="12"/>
      <c r="B48" s="20"/>
      <c r="C48" s="24"/>
    </row>
    <row r="49" spans="1:3" ht="12.75">
      <c r="A49" s="12" t="s">
        <v>145</v>
      </c>
      <c r="B49" s="20"/>
      <c r="C49" s="24">
        <v>-1352</v>
      </c>
    </row>
    <row r="50" spans="1:6" ht="12.75">
      <c r="A50" s="12" t="s">
        <v>8</v>
      </c>
      <c r="B50" s="20"/>
      <c r="C50" s="24">
        <f>-F58</f>
        <v>-2580</v>
      </c>
      <c r="E50" s="1" t="s">
        <v>116</v>
      </c>
      <c r="F50" s="61">
        <v>2</v>
      </c>
    </row>
    <row r="51" spans="1:4" ht="12.75">
      <c r="A51" s="10" t="s">
        <v>48</v>
      </c>
      <c r="B51" s="19"/>
      <c r="C51" s="25">
        <f>C47+C49+C50</f>
        <v>606</v>
      </c>
      <c r="D51" s="5"/>
    </row>
    <row r="52" spans="1:4" ht="12.75">
      <c r="A52" s="12"/>
      <c r="B52" s="20"/>
      <c r="C52" s="24"/>
      <c r="D52" s="4"/>
    </row>
    <row r="53" spans="1:7" ht="13.5" thickBot="1">
      <c r="A53" s="10" t="s">
        <v>49</v>
      </c>
      <c r="B53" s="20"/>
      <c r="C53" s="24">
        <f>testo!C44</f>
        <v>-11</v>
      </c>
      <c r="D53" s="5"/>
      <c r="E53" s="65" t="s">
        <v>109</v>
      </c>
      <c r="F53" s="1"/>
      <c r="G53" s="1"/>
    </row>
    <row r="54" spans="1:4" ht="12.75">
      <c r="A54" s="12"/>
      <c r="B54" s="20"/>
      <c r="C54" s="24"/>
      <c r="D54" s="4"/>
    </row>
    <row r="55" spans="1:6" ht="12.75">
      <c r="A55" s="10" t="s">
        <v>50</v>
      </c>
      <c r="B55" s="20"/>
      <c r="C55" s="24">
        <f>testo!C50</f>
        <v>3</v>
      </c>
      <c r="D55" s="4"/>
      <c r="E55" s="3" t="s">
        <v>110</v>
      </c>
      <c r="F55" s="3">
        <f>testo!C10-testo!B10</f>
        <v>-1330</v>
      </c>
    </row>
    <row r="56" spans="1:6" ht="12.75">
      <c r="A56" s="12"/>
      <c r="B56" s="20"/>
      <c r="C56" s="24"/>
      <c r="D56" s="4"/>
      <c r="E56" s="64" t="s">
        <v>111</v>
      </c>
      <c r="F56" s="64">
        <v>1250</v>
      </c>
    </row>
    <row r="57" spans="1:6" ht="12.75">
      <c r="A57" s="10" t="s">
        <v>51</v>
      </c>
      <c r="B57" s="19"/>
      <c r="C57" s="25">
        <f>C51+C53+C55</f>
        <v>598</v>
      </c>
      <c r="D57" s="5"/>
      <c r="E57" s="3"/>
      <c r="F57" s="3"/>
    </row>
    <row r="58" spans="1:6" ht="12.75">
      <c r="A58" s="12"/>
      <c r="B58" s="20"/>
      <c r="C58" s="24"/>
      <c r="D58" s="4"/>
      <c r="E58" s="3" t="s">
        <v>112</v>
      </c>
      <c r="F58" s="61">
        <f>-F55+F56</f>
        <v>2580</v>
      </c>
    </row>
    <row r="59" spans="1:3" ht="12.75">
      <c r="A59" s="12" t="s">
        <v>9</v>
      </c>
      <c r="B59" s="20"/>
      <c r="C59" s="24">
        <f>testo!C54</f>
        <v>150</v>
      </c>
    </row>
    <row r="60" spans="1:3" ht="12.75">
      <c r="A60" s="12"/>
      <c r="B60" s="20"/>
      <c r="C60" s="24"/>
    </row>
    <row r="61" spans="1:4" ht="13.5" thickBot="1">
      <c r="A61" s="10" t="s">
        <v>52</v>
      </c>
      <c r="B61" s="21"/>
      <c r="C61" s="26">
        <f>C57-C59</f>
        <v>448</v>
      </c>
      <c r="D61" s="5"/>
    </row>
    <row r="62" spans="1:3" ht="6" customHeight="1" thickBot="1" thickTop="1">
      <c r="A62" s="15"/>
      <c r="B62" s="22"/>
      <c r="C62" s="27"/>
    </row>
  </sheetData>
  <mergeCells count="4">
    <mergeCell ref="A1:G1"/>
    <mergeCell ref="A2:C2"/>
    <mergeCell ref="E2:G2"/>
    <mergeCell ref="A39:C39"/>
  </mergeCells>
  <printOptions/>
  <pageMargins left="0.75" right="0.75" top="1" bottom="1" header="0.5" footer="0.5"/>
  <pageSetup orientation="portrait" paperSize="9" r:id="rId1"/>
  <ignoredErrors>
    <ignoredError sqref="B22:C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8">
      <selection activeCell="A8" sqref="A1:IV16384"/>
    </sheetView>
  </sheetViews>
  <sheetFormatPr defaultColWidth="9.140625" defaultRowHeight="12.75"/>
  <cols>
    <col min="1" max="1" width="30.7109375" style="2" customWidth="1"/>
    <col min="2" max="2" width="8.00390625" style="2" bestFit="1" customWidth="1"/>
    <col min="3" max="3" width="30.7109375" style="2" customWidth="1"/>
    <col min="4" max="4" width="10.421875" style="2" customWidth="1"/>
    <col min="5" max="5" width="15.140625" style="2" customWidth="1"/>
    <col min="6" max="6" width="8.00390625" style="2" bestFit="1" customWidth="1"/>
    <col min="7" max="7" width="16.28125" style="2" bestFit="1" customWidth="1"/>
    <col min="8" max="16384" width="15.140625" style="2" customWidth="1"/>
  </cols>
  <sheetData>
    <row r="1" spans="1:4" ht="12.75">
      <c r="A1" s="87" t="s">
        <v>53</v>
      </c>
      <c r="B1" s="87"/>
      <c r="C1" s="87"/>
      <c r="D1" s="87"/>
    </row>
    <row r="2" spans="1:4" ht="12.75">
      <c r="A2" s="88" t="s">
        <v>54</v>
      </c>
      <c r="B2" s="88"/>
      <c r="C2" s="88" t="s">
        <v>55</v>
      </c>
      <c r="D2" s="88"/>
    </row>
    <row r="3" spans="1:4" ht="13.5" thickBot="1">
      <c r="A3" s="28" t="s">
        <v>56</v>
      </c>
      <c r="B3" s="28" t="s">
        <v>57</v>
      </c>
      <c r="C3" s="28" t="s">
        <v>56</v>
      </c>
      <c r="D3" s="28" t="s">
        <v>57</v>
      </c>
    </row>
    <row r="4" spans="1:4" ht="12.75">
      <c r="A4" s="35"/>
      <c r="B4" s="18"/>
      <c r="C4" s="20"/>
      <c r="D4" s="18"/>
    </row>
    <row r="5" spans="1:4" ht="12.75">
      <c r="A5" s="35"/>
      <c r="B5" s="20"/>
      <c r="C5" s="20"/>
      <c r="D5" s="24"/>
    </row>
    <row r="6" spans="1:4" ht="12.75">
      <c r="A6" s="35"/>
      <c r="B6" s="20"/>
      <c r="C6" s="20"/>
      <c r="D6" s="24"/>
    </row>
    <row r="7" spans="1:4" ht="12.75">
      <c r="A7" s="35"/>
      <c r="B7" s="20"/>
      <c r="C7" s="20"/>
      <c r="D7" s="24"/>
    </row>
    <row r="8" spans="1:4" ht="12.75">
      <c r="A8" s="20"/>
      <c r="B8" s="20"/>
      <c r="C8" s="20"/>
      <c r="D8" s="24"/>
    </row>
    <row r="9" spans="1:4" ht="12.75">
      <c r="A9" s="20"/>
      <c r="B9" s="20"/>
      <c r="C9" s="20"/>
      <c r="D9" s="24"/>
    </row>
    <row r="10" spans="1:4" ht="12.75">
      <c r="A10" s="35"/>
      <c r="B10" s="20"/>
      <c r="C10" s="20"/>
      <c r="D10" s="24"/>
    </row>
    <row r="11" spans="1:4" ht="12.75">
      <c r="A11" s="35"/>
      <c r="B11" s="20"/>
      <c r="C11" s="20"/>
      <c r="D11" s="24"/>
    </row>
    <row r="12" spans="1:4" ht="12.75">
      <c r="A12" s="35"/>
      <c r="B12" s="20"/>
      <c r="C12" s="20"/>
      <c r="D12" s="24"/>
    </row>
    <row r="13" spans="1:4" ht="12.75">
      <c r="A13" s="35"/>
      <c r="B13" s="20"/>
      <c r="C13" s="20"/>
      <c r="D13" s="24"/>
    </row>
    <row r="14" spans="1:7" ht="13.5" thickBot="1">
      <c r="A14" s="36" t="s">
        <v>59</v>
      </c>
      <c r="B14" s="37">
        <f>SUM(B4:B13)</f>
        <v>0</v>
      </c>
      <c r="C14" s="37" t="s">
        <v>60</v>
      </c>
      <c r="D14" s="38">
        <f>SUM(D4:D13)</f>
        <v>0</v>
      </c>
      <c r="F14" s="2" t="s">
        <v>78</v>
      </c>
      <c r="G14" s="6" t="str">
        <f>IF(B14-D14=0,"OK","ERRATO")</f>
        <v>OK</v>
      </c>
    </row>
    <row r="15" spans="1:4" ht="14.25" thickBot="1" thickTop="1">
      <c r="A15" s="39"/>
      <c r="B15" s="22"/>
      <c r="C15" s="22"/>
      <c r="D15" s="27"/>
    </row>
    <row r="16" spans="1:4" ht="12.75">
      <c r="A16" s="4"/>
      <c r="B16" s="4"/>
      <c r="C16" s="4"/>
      <c r="D16" s="4"/>
    </row>
    <row r="17" spans="1:4" ht="12.75">
      <c r="A17" s="4"/>
      <c r="B17" s="4"/>
      <c r="C17" s="4"/>
      <c r="D17" s="4"/>
    </row>
    <row r="18" spans="1:4" ht="12.75">
      <c r="A18" s="4"/>
      <c r="B18" s="4"/>
      <c r="C18" s="4"/>
      <c r="D18" s="4"/>
    </row>
    <row r="19" spans="1:4" ht="12.75">
      <c r="A19" s="4"/>
      <c r="B19" s="4"/>
      <c r="C19" s="4"/>
      <c r="D19" s="4"/>
    </row>
    <row r="21" spans="1:4" ht="12.75">
      <c r="A21" s="87" t="s">
        <v>61</v>
      </c>
      <c r="B21" s="87"/>
      <c r="C21" s="87"/>
      <c r="D21" s="87"/>
    </row>
    <row r="22" spans="1:4" ht="12.75">
      <c r="A22" s="88" t="s">
        <v>54</v>
      </c>
      <c r="B22" s="88"/>
      <c r="C22" s="88" t="s">
        <v>55</v>
      </c>
      <c r="D22" s="88"/>
    </row>
    <row r="23" spans="1:4" ht="13.5" thickBot="1">
      <c r="A23" s="28" t="s">
        <v>56</v>
      </c>
      <c r="B23" s="28" t="s">
        <v>57</v>
      </c>
      <c r="C23" s="28" t="s">
        <v>56</v>
      </c>
      <c r="D23" s="28" t="s">
        <v>57</v>
      </c>
    </row>
    <row r="24" spans="1:4" ht="12.75">
      <c r="A24" s="12"/>
      <c r="B24" s="18"/>
      <c r="C24" s="20"/>
      <c r="D24" s="23"/>
    </row>
    <row r="25" spans="1:4" ht="12.75">
      <c r="A25" s="20"/>
      <c r="B25" s="20"/>
      <c r="C25" s="20"/>
      <c r="D25" s="24"/>
    </row>
    <row r="26" spans="1:4" ht="12.75">
      <c r="A26" s="54"/>
      <c r="B26" s="55"/>
      <c r="C26" s="55"/>
      <c r="D26" s="56"/>
    </row>
    <row r="27" spans="1:4" ht="12.75">
      <c r="A27" s="55"/>
      <c r="B27" s="55"/>
      <c r="C27" s="55"/>
      <c r="D27" s="56"/>
    </row>
    <row r="28" spans="1:4" ht="12.75">
      <c r="A28" s="55"/>
      <c r="B28" s="55"/>
      <c r="C28" s="55"/>
      <c r="D28" s="56"/>
    </row>
    <row r="29" spans="1:4" ht="12.75">
      <c r="A29" s="55"/>
      <c r="B29" s="55"/>
      <c r="C29" s="55"/>
      <c r="D29" s="56"/>
    </row>
    <row r="30" spans="1:4" ht="12.75">
      <c r="A30" s="57"/>
      <c r="B30" s="55"/>
      <c r="C30" s="55"/>
      <c r="D30" s="56"/>
    </row>
    <row r="31" spans="1:4" ht="12.75">
      <c r="A31" s="35"/>
      <c r="B31" s="20"/>
      <c r="C31" s="20"/>
      <c r="D31" s="24"/>
    </row>
    <row r="32" spans="1:4" ht="12.75">
      <c r="A32" s="52"/>
      <c r="C32" s="20"/>
      <c r="D32" s="24"/>
    </row>
    <row r="33" spans="1:4" ht="12.75">
      <c r="A33" s="35"/>
      <c r="B33" s="20"/>
      <c r="C33" s="20"/>
      <c r="D33" s="24"/>
    </row>
    <row r="34" spans="1:7" ht="13.5" thickBot="1">
      <c r="A34" s="36" t="s">
        <v>59</v>
      </c>
      <c r="B34" s="37">
        <f>SUM(B24:B33)</f>
        <v>0</v>
      </c>
      <c r="C34" s="37" t="s">
        <v>60</v>
      </c>
      <c r="D34" s="38">
        <f>SUM(D24:D33)</f>
        <v>0</v>
      </c>
      <c r="F34" s="2" t="s">
        <v>78</v>
      </c>
      <c r="G34" s="6" t="str">
        <f>IF(B34-D34=0,"OK","ERRATO")</f>
        <v>OK</v>
      </c>
    </row>
    <row r="35" spans="1:4" ht="14.25" thickBot="1" thickTop="1">
      <c r="A35" s="39"/>
      <c r="B35" s="22"/>
      <c r="C35" s="22"/>
      <c r="D35" s="27"/>
    </row>
  </sheetData>
  <mergeCells count="6">
    <mergeCell ref="A1:D1"/>
    <mergeCell ref="A21:D21"/>
    <mergeCell ref="A22:B22"/>
    <mergeCell ref="C22:D22"/>
    <mergeCell ref="A2:B2"/>
    <mergeCell ref="C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2">
      <selection activeCell="A15" sqref="A15"/>
    </sheetView>
  </sheetViews>
  <sheetFormatPr defaultColWidth="9.140625" defaultRowHeight="12.75"/>
  <cols>
    <col min="1" max="1" width="31.8515625" style="0" customWidth="1"/>
    <col min="2" max="2" width="10.28125" style="0" customWidth="1"/>
    <col min="3" max="3" width="37.28125" style="0" bestFit="1" customWidth="1"/>
    <col min="8" max="8" width="9.421875" style="0" bestFit="1" customWidth="1"/>
  </cols>
  <sheetData>
    <row r="1" spans="1:4" ht="12.75">
      <c r="A1" s="89" t="s">
        <v>53</v>
      </c>
      <c r="B1" s="90"/>
      <c r="C1" s="90"/>
      <c r="D1" s="91"/>
    </row>
    <row r="2" spans="1:4" ht="12.75">
      <c r="A2" s="92" t="s">
        <v>54</v>
      </c>
      <c r="B2" s="93"/>
      <c r="C2" s="93" t="s">
        <v>55</v>
      </c>
      <c r="D2" s="94"/>
    </row>
    <row r="3" spans="1:4" ht="12.75">
      <c r="A3" s="73" t="s">
        <v>56</v>
      </c>
      <c r="B3" s="71" t="s">
        <v>57</v>
      </c>
      <c r="C3" s="71" t="s">
        <v>56</v>
      </c>
      <c r="D3" s="74" t="s">
        <v>57</v>
      </c>
    </row>
    <row r="4" spans="1:4" ht="12.75">
      <c r="A4" s="75"/>
      <c r="B4" s="68"/>
      <c r="C4" s="72"/>
      <c r="D4" s="78"/>
    </row>
    <row r="5" spans="1:4" ht="12.75">
      <c r="A5" s="12" t="s">
        <v>91</v>
      </c>
      <c r="B5" s="20">
        <f>'riclassificato soluzione'!H18</f>
        <v>1000</v>
      </c>
      <c r="C5" s="4" t="s">
        <v>36</v>
      </c>
      <c r="D5" s="76">
        <f>'riclassificato soluzione'!D7</f>
        <v>45</v>
      </c>
    </row>
    <row r="6" spans="1:4" ht="12.75">
      <c r="A6" s="12" t="s">
        <v>94</v>
      </c>
      <c r="B6" s="20">
        <f>'riclassificato soluzione'!H9</f>
        <v>2817</v>
      </c>
      <c r="C6" s="4" t="s">
        <v>89</v>
      </c>
      <c r="D6" s="24">
        <f>'riclassificato soluzione'!D10</f>
        <v>14430</v>
      </c>
    </row>
    <row r="7" spans="1:4" ht="12.75">
      <c r="A7" s="12" t="s">
        <v>93</v>
      </c>
      <c r="B7" s="20">
        <f>'riclassificato soluzione'!H10</f>
        <v>11070</v>
      </c>
      <c r="C7" s="4" t="s">
        <v>38</v>
      </c>
      <c r="D7" s="24">
        <f>'riclassificato soluzione'!D14</f>
        <v>2730</v>
      </c>
    </row>
    <row r="8" spans="1:4" ht="12.75">
      <c r="A8" s="12" t="s">
        <v>39</v>
      </c>
      <c r="B8" s="20">
        <f>-'riclassificato soluzione'!D20</f>
        <v>1330</v>
      </c>
      <c r="C8" s="4" t="s">
        <v>41</v>
      </c>
      <c r="D8" s="24">
        <f>'riclassificato soluzione'!D27</f>
        <v>5</v>
      </c>
    </row>
    <row r="9" spans="1:4" ht="12.75">
      <c r="A9" s="12" t="s">
        <v>40</v>
      </c>
      <c r="B9" s="20">
        <f>-'riclassificato soluzione'!D23</f>
        <v>3</v>
      </c>
      <c r="C9" s="72"/>
      <c r="D9" s="24"/>
    </row>
    <row r="10" spans="1:4" ht="12.75">
      <c r="A10" s="75"/>
      <c r="B10" s="20"/>
      <c r="C10" s="4" t="s">
        <v>34</v>
      </c>
      <c r="D10" s="24">
        <f>-'riclassificato soluzione'!H28</f>
        <v>512</v>
      </c>
    </row>
    <row r="11" spans="1:4" ht="12.75">
      <c r="A11" s="12" t="s">
        <v>119</v>
      </c>
      <c r="B11" s="20">
        <f>'riclassificato soluzione'!H20</f>
        <v>1200</v>
      </c>
      <c r="C11" s="72"/>
      <c r="D11" s="24"/>
    </row>
    <row r="12" spans="1:4" ht="12.75">
      <c r="A12" s="12" t="s">
        <v>120</v>
      </c>
      <c r="B12" s="20">
        <f>'riclassificato soluzione'!H21</f>
        <v>2</v>
      </c>
      <c r="C12" s="72"/>
      <c r="D12" s="24"/>
    </row>
    <row r="13" spans="1:4" ht="12.75">
      <c r="A13" s="12"/>
      <c r="B13" s="20"/>
      <c r="C13" s="4"/>
      <c r="D13" s="24"/>
    </row>
    <row r="14" spans="1:4" ht="12.75">
      <c r="A14" s="12" t="s">
        <v>12</v>
      </c>
      <c r="B14" s="20">
        <f>'riclassificato soluzione'!H27</f>
        <v>300</v>
      </c>
      <c r="C14" s="72"/>
      <c r="D14" s="77"/>
    </row>
    <row r="15" spans="1:4" ht="12.75">
      <c r="A15" s="75"/>
      <c r="B15" s="69"/>
      <c r="C15" s="72"/>
      <c r="D15" s="77"/>
    </row>
    <row r="16" spans="1:4" ht="12.75">
      <c r="A16" s="75"/>
      <c r="B16" s="69"/>
      <c r="C16" s="72"/>
      <c r="D16" s="77"/>
    </row>
    <row r="17" spans="1:4" ht="12.75">
      <c r="A17" s="12"/>
      <c r="B17" s="20"/>
      <c r="C17" s="72"/>
      <c r="D17" s="77"/>
    </row>
    <row r="18" spans="1:4" ht="13.5" thickBot="1">
      <c r="A18" s="67" t="s">
        <v>59</v>
      </c>
      <c r="B18" s="37">
        <f>SUM(B5:B17)</f>
        <v>17722</v>
      </c>
      <c r="C18" s="70" t="s">
        <v>60</v>
      </c>
      <c r="D18" s="38">
        <f>SUM(D5:D10)</f>
        <v>17722</v>
      </c>
    </row>
    <row r="19" spans="1:4" ht="14.25" thickBot="1" thickTop="1">
      <c r="A19" s="15"/>
      <c r="B19" s="22"/>
      <c r="C19" s="16"/>
      <c r="D19" s="27"/>
    </row>
    <row r="20" spans="7:8" ht="12.75">
      <c r="G20" s="2" t="s">
        <v>78</v>
      </c>
      <c r="H20" s="6" t="str">
        <f>IF(B18-D18=0,"OK","ERRATO")</f>
        <v>OK</v>
      </c>
    </row>
    <row r="21" spans="7:8" ht="12.75">
      <c r="G21" s="2"/>
      <c r="H21" s="2"/>
    </row>
    <row r="26" spans="1:4" ht="12.75">
      <c r="A26" s="87" t="s">
        <v>61</v>
      </c>
      <c r="B26" s="87"/>
      <c r="C26" s="87"/>
      <c r="D26" s="87"/>
    </row>
    <row r="27" spans="1:4" ht="12.75">
      <c r="A27" s="88" t="s">
        <v>54</v>
      </c>
      <c r="B27" s="88"/>
      <c r="C27" s="88" t="s">
        <v>55</v>
      </c>
      <c r="D27" s="88"/>
    </row>
    <row r="28" spans="1:4" ht="13.5" thickBot="1">
      <c r="A28" s="28" t="s">
        <v>56</v>
      </c>
      <c r="B28" s="28" t="s">
        <v>57</v>
      </c>
      <c r="C28" s="28" t="s">
        <v>56</v>
      </c>
      <c r="D28" s="28" t="s">
        <v>57</v>
      </c>
    </row>
    <row r="29" spans="1:4" ht="12.75">
      <c r="A29" s="12"/>
      <c r="B29" s="85"/>
      <c r="C29" s="20"/>
      <c r="D29" s="23"/>
    </row>
    <row r="30" spans="1:4" ht="12.75">
      <c r="A30" s="12" t="s">
        <v>120</v>
      </c>
      <c r="B30" s="55">
        <f>'riclassificato soluzione'!F50</f>
        <v>2</v>
      </c>
      <c r="C30" s="20"/>
      <c r="D30" s="24"/>
    </row>
    <row r="31" spans="1:4" ht="12.75">
      <c r="A31" s="12" t="s">
        <v>40</v>
      </c>
      <c r="B31" s="55">
        <f>B9</f>
        <v>3</v>
      </c>
      <c r="C31" s="4" t="s">
        <v>36</v>
      </c>
      <c r="D31" s="56">
        <f>D5</f>
        <v>45</v>
      </c>
    </row>
    <row r="32" spans="1:4" ht="12.75">
      <c r="A32" s="12" t="s">
        <v>91</v>
      </c>
      <c r="B32" s="55">
        <f>B5</f>
        <v>1000</v>
      </c>
      <c r="C32" s="4" t="s">
        <v>89</v>
      </c>
      <c r="D32" s="56">
        <f>D6</f>
        <v>14430</v>
      </c>
    </row>
    <row r="33" spans="1:4" ht="12.75">
      <c r="A33" s="12" t="s">
        <v>94</v>
      </c>
      <c r="B33" s="55">
        <f>B6</f>
        <v>2817</v>
      </c>
      <c r="C33" s="4" t="s">
        <v>38</v>
      </c>
      <c r="D33" s="56">
        <f>D7</f>
        <v>2730</v>
      </c>
    </row>
    <row r="34" spans="1:4" ht="12.75">
      <c r="A34" s="12" t="s">
        <v>93</v>
      </c>
      <c r="B34" s="55">
        <f>B7</f>
        <v>11070</v>
      </c>
      <c r="C34" s="4" t="s">
        <v>41</v>
      </c>
      <c r="D34" s="56">
        <f>D8</f>
        <v>5</v>
      </c>
    </row>
    <row r="35" spans="1:4" ht="12.75">
      <c r="A35" s="55" t="s">
        <v>127</v>
      </c>
      <c r="B35" s="55">
        <f>'riclassificato soluzione'!F58</f>
        <v>2580</v>
      </c>
      <c r="C35" s="55" t="s">
        <v>126</v>
      </c>
      <c r="D35" s="56">
        <f>'riclassificato soluzione'!F56</f>
        <v>1250</v>
      </c>
    </row>
    <row r="36" spans="1:4" ht="12.75">
      <c r="A36" s="57" t="s">
        <v>123</v>
      </c>
      <c r="B36" s="55">
        <f>'riclassificato soluzione'!C61</f>
        <v>448</v>
      </c>
      <c r="C36" s="20" t="s">
        <v>122</v>
      </c>
      <c r="D36" s="56">
        <v>660</v>
      </c>
    </row>
    <row r="37" spans="1:4" ht="12.75">
      <c r="A37" s="35" t="s">
        <v>125</v>
      </c>
      <c r="B37" s="55">
        <f>'riclassificato soluzione'!F47</f>
        <v>1350</v>
      </c>
      <c r="C37" s="20" t="s">
        <v>124</v>
      </c>
      <c r="D37" s="56">
        <f>'riclassificato soluzione'!F45</f>
        <v>150</v>
      </c>
    </row>
    <row r="38" spans="1:4" ht="12.75">
      <c r="A38" s="35"/>
      <c r="B38" s="55"/>
      <c r="C38" s="20"/>
      <c r="D38" s="56"/>
    </row>
    <row r="39" spans="1:4" ht="13.5" thickBot="1">
      <c r="A39" s="36" t="s">
        <v>59</v>
      </c>
      <c r="B39" s="37">
        <f>SUM(B29:B38)</f>
        <v>19270</v>
      </c>
      <c r="C39" s="37" t="s">
        <v>60</v>
      </c>
      <c r="D39" s="86">
        <f>SUM(D29:D38)</f>
        <v>19270</v>
      </c>
    </row>
    <row r="40" spans="1:4" ht="14.25" thickBot="1" thickTop="1">
      <c r="A40" s="39"/>
      <c r="B40" s="22"/>
      <c r="C40" s="22"/>
      <c r="D40" s="27"/>
    </row>
    <row r="41" spans="1:4" ht="12.75">
      <c r="A41" s="2"/>
      <c r="B41" s="2"/>
      <c r="C41" s="2"/>
      <c r="D41" s="2"/>
    </row>
    <row r="42" spans="1:8" ht="12.75">
      <c r="A42" s="2"/>
      <c r="B42" s="2"/>
      <c r="C42" s="2"/>
      <c r="D42" s="2"/>
      <c r="G42" s="2" t="s">
        <v>78</v>
      </c>
      <c r="H42" s="6" t="str">
        <f>IF(B39-D39=0,"OK","ERRATO")</f>
        <v>OK</v>
      </c>
    </row>
  </sheetData>
  <mergeCells count="6">
    <mergeCell ref="A27:B27"/>
    <mergeCell ref="C27:D27"/>
    <mergeCell ref="A1:D1"/>
    <mergeCell ref="A2:B2"/>
    <mergeCell ref="C2:D2"/>
    <mergeCell ref="A26:D2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G26" sqref="G26:H26"/>
    </sheetView>
  </sheetViews>
  <sheetFormatPr defaultColWidth="9.140625" defaultRowHeight="12.75"/>
  <cols>
    <col min="1" max="1" width="37.421875" style="2" customWidth="1"/>
    <col min="2" max="3" width="9.140625" style="2" customWidth="1"/>
    <col min="4" max="4" width="21.00390625" style="2" customWidth="1"/>
    <col min="5" max="5" width="8.00390625" style="2" bestFit="1" customWidth="1"/>
    <col min="6" max="6" width="9.140625" style="2" customWidth="1"/>
    <col min="7" max="7" width="21.00390625" style="2" customWidth="1"/>
    <col min="8" max="8" width="6.7109375" style="2" bestFit="1" customWidth="1"/>
    <col min="9" max="16384" width="9.140625" style="2" customWidth="1"/>
  </cols>
  <sheetData>
    <row r="1" spans="1:2" ht="12.75">
      <c r="A1" s="97" t="s">
        <v>62</v>
      </c>
      <c r="B1" s="97"/>
    </row>
    <row r="2" spans="1:2" ht="13.5" thickBot="1">
      <c r="A2" s="41" t="s">
        <v>56</v>
      </c>
      <c r="B2" s="41" t="s">
        <v>57</v>
      </c>
    </row>
    <row r="3" spans="1:2" ht="12.75">
      <c r="A3" s="34"/>
      <c r="B3" s="23"/>
    </row>
    <row r="4" spans="1:2" ht="12.75">
      <c r="A4" s="35"/>
      <c r="B4" s="24"/>
    </row>
    <row r="5" spans="1:2" ht="12.75">
      <c r="A5" s="35" t="s">
        <v>73</v>
      </c>
      <c r="B5" s="19"/>
    </row>
    <row r="6" spans="1:2" ht="12.75">
      <c r="A6" s="35"/>
      <c r="B6" s="24"/>
    </row>
    <row r="7" spans="1:8" ht="12.75">
      <c r="A7" s="35"/>
      <c r="B7" s="24"/>
      <c r="D7" s="98" t="s">
        <v>74</v>
      </c>
      <c r="E7" s="99"/>
      <c r="G7" s="95" t="s">
        <v>83</v>
      </c>
      <c r="H7" s="96"/>
    </row>
    <row r="8" spans="1:8" ht="12.75">
      <c r="A8" s="35"/>
      <c r="B8" s="24"/>
      <c r="D8" s="45" t="s">
        <v>2</v>
      </c>
      <c r="E8" s="45" t="s">
        <v>75</v>
      </c>
      <c r="G8" s="45" t="s">
        <v>2</v>
      </c>
      <c r="H8" s="45" t="s">
        <v>75</v>
      </c>
    </row>
    <row r="9" spans="1:8" ht="12.75">
      <c r="A9" s="35"/>
      <c r="B9" s="24"/>
      <c r="D9" s="42"/>
      <c r="E9" s="42"/>
      <c r="G9" s="53"/>
      <c r="H9" s="44"/>
    </row>
    <row r="10" spans="1:8" ht="12.75">
      <c r="A10" s="35"/>
      <c r="B10" s="24"/>
      <c r="D10" s="42"/>
      <c r="E10" s="42"/>
      <c r="G10" s="42"/>
      <c r="H10" s="42"/>
    </row>
    <row r="11" spans="1:8" ht="12.75">
      <c r="A11" s="40" t="s">
        <v>63</v>
      </c>
      <c r="B11" s="25">
        <f>SUM(B5:B9)</f>
        <v>0</v>
      </c>
      <c r="D11" s="42"/>
      <c r="E11" s="42"/>
      <c r="G11" s="42"/>
      <c r="H11" s="42"/>
    </row>
    <row r="12" spans="1:8" ht="13.5" thickBot="1">
      <c r="A12" s="52"/>
      <c r="B12" s="24"/>
      <c r="D12" s="43" t="s">
        <v>80</v>
      </c>
      <c r="E12" s="43">
        <f>SUM(E9:E11)</f>
        <v>0</v>
      </c>
      <c r="G12" s="43" t="s">
        <v>84</v>
      </c>
      <c r="H12" s="43">
        <f>SUM(H9:H11)</f>
        <v>0</v>
      </c>
    </row>
    <row r="13" spans="1:8" ht="13.5" thickTop="1">
      <c r="A13" s="35" t="s">
        <v>64</v>
      </c>
      <c r="B13" s="24">
        <f>E14</f>
        <v>0</v>
      </c>
      <c r="D13" s="42"/>
      <c r="E13" s="42"/>
      <c r="G13" s="42"/>
      <c r="H13" s="42"/>
    </row>
    <row r="14" spans="1:8" ht="13.5" thickBot="1">
      <c r="A14" s="35"/>
      <c r="B14" s="24"/>
      <c r="D14" s="43" t="s">
        <v>79</v>
      </c>
      <c r="E14" s="43"/>
      <c r="G14" s="43" t="s">
        <v>79</v>
      </c>
      <c r="H14" s="43"/>
    </row>
    <row r="15" spans="1:2" ht="13.5" thickTop="1">
      <c r="A15" s="40" t="s">
        <v>65</v>
      </c>
      <c r="B15" s="25">
        <f>SUM(B11:B13)</f>
        <v>0</v>
      </c>
    </row>
    <row r="16" spans="1:2" ht="12.75">
      <c r="A16" s="35"/>
      <c r="B16" s="24"/>
    </row>
    <row r="17" spans="1:8" ht="12.75">
      <c r="A17" s="35" t="s">
        <v>66</v>
      </c>
      <c r="B17" s="24">
        <f>E23</f>
        <v>0</v>
      </c>
      <c r="D17" s="95" t="s">
        <v>76</v>
      </c>
      <c r="E17" s="96"/>
      <c r="G17" s="95" t="s">
        <v>85</v>
      </c>
      <c r="H17" s="96"/>
    </row>
    <row r="18" spans="1:8" ht="12.75">
      <c r="A18" s="35" t="s">
        <v>67</v>
      </c>
      <c r="B18" s="24">
        <f>E32</f>
        <v>0</v>
      </c>
      <c r="D18" s="45" t="s">
        <v>2</v>
      </c>
      <c r="E18" s="45" t="s">
        <v>75</v>
      </c>
      <c r="G18" s="45" t="s">
        <v>2</v>
      </c>
      <c r="H18" s="45" t="s">
        <v>75</v>
      </c>
    </row>
    <row r="19" spans="1:8" ht="12.75">
      <c r="A19" s="35"/>
      <c r="B19" s="24"/>
      <c r="D19" s="42"/>
      <c r="E19" s="42"/>
      <c r="G19" s="42"/>
      <c r="H19" s="42"/>
    </row>
    <row r="20" spans="1:8" ht="12.75">
      <c r="A20" s="40" t="s">
        <v>68</v>
      </c>
      <c r="B20" s="25">
        <f>B15+B17+B18</f>
        <v>0</v>
      </c>
      <c r="D20" s="42"/>
      <c r="E20" s="42"/>
      <c r="G20" s="42"/>
      <c r="H20" s="42"/>
    </row>
    <row r="21" spans="1:8" ht="13.5" thickBot="1">
      <c r="A21" s="35"/>
      <c r="B21" s="24"/>
      <c r="D21" s="43" t="s">
        <v>81</v>
      </c>
      <c r="E21" s="43">
        <f>SUM(E19:E20)</f>
        <v>0</v>
      </c>
      <c r="G21" s="50"/>
      <c r="H21" s="50"/>
    </row>
    <row r="22" spans="1:8" ht="14.25" thickBot="1" thickTop="1">
      <c r="A22" s="35" t="s">
        <v>69</v>
      </c>
      <c r="B22" s="24">
        <f>H14</f>
        <v>0</v>
      </c>
      <c r="D22" s="42"/>
      <c r="E22" s="42"/>
      <c r="G22" s="43" t="s">
        <v>3</v>
      </c>
      <c r="H22" s="43">
        <f>SUM(H19:H21)</f>
        <v>0</v>
      </c>
    </row>
    <row r="23" spans="1:8" ht="14.25" thickBot="1" thickTop="1">
      <c r="A23" s="35"/>
      <c r="B23" s="24"/>
      <c r="D23" s="43" t="s">
        <v>79</v>
      </c>
      <c r="E23" s="43"/>
      <c r="G23" s="43" t="s">
        <v>79</v>
      </c>
      <c r="H23" s="43"/>
    </row>
    <row r="24" spans="1:2" ht="13.5" thickTop="1">
      <c r="A24" s="35" t="s">
        <v>70</v>
      </c>
      <c r="B24" s="24">
        <f>H23</f>
        <v>0</v>
      </c>
    </row>
    <row r="25" spans="1:2" ht="12.75">
      <c r="A25" s="35"/>
      <c r="B25" s="24"/>
    </row>
    <row r="26" spans="1:8" ht="12.75">
      <c r="A26" s="35" t="s">
        <v>71</v>
      </c>
      <c r="B26" s="24">
        <f>H32</f>
        <v>0</v>
      </c>
      <c r="D26" s="95" t="s">
        <v>77</v>
      </c>
      <c r="E26" s="96"/>
      <c r="G26" s="95" t="s">
        <v>86</v>
      </c>
      <c r="H26" s="96"/>
    </row>
    <row r="27" spans="1:8" ht="12.75">
      <c r="A27" s="35"/>
      <c r="B27" s="24"/>
      <c r="D27" s="45" t="s">
        <v>2</v>
      </c>
      <c r="E27" s="45" t="s">
        <v>75</v>
      </c>
      <c r="G27" s="45" t="s">
        <v>2</v>
      </c>
      <c r="H27" s="45" t="s">
        <v>75</v>
      </c>
    </row>
    <row r="28" spans="1:8" ht="12.75">
      <c r="A28" s="2" t="s">
        <v>98</v>
      </c>
      <c r="B28" s="24">
        <f>-'fonti impieghi'!D28</f>
        <v>0</v>
      </c>
      <c r="D28" s="42"/>
      <c r="E28" s="42"/>
      <c r="G28" s="42"/>
      <c r="H28" s="42"/>
    </row>
    <row r="29" spans="2:8" ht="12.75">
      <c r="B29" s="58"/>
      <c r="D29" s="42"/>
      <c r="E29" s="42"/>
      <c r="G29" s="42"/>
      <c r="H29" s="42"/>
    </row>
    <row r="30" spans="1:8" ht="13.5" thickBot="1">
      <c r="A30" s="40" t="s">
        <v>72</v>
      </c>
      <c r="B30" s="26">
        <f>SUM(B20:B28)</f>
        <v>0</v>
      </c>
      <c r="D30" s="43" t="s">
        <v>82</v>
      </c>
      <c r="E30" s="43">
        <f>SUM(E28:E29)</f>
        <v>0</v>
      </c>
      <c r="G30" s="43" t="s">
        <v>84</v>
      </c>
      <c r="H30" s="43">
        <f>SUM(H28:H29)</f>
        <v>0</v>
      </c>
    </row>
    <row r="31" spans="1:8" ht="14.25" thickBot="1" thickTop="1">
      <c r="A31" s="39"/>
      <c r="B31" s="27"/>
      <c r="D31" s="42"/>
      <c r="E31" s="42"/>
      <c r="G31" s="42"/>
      <c r="H31" s="42"/>
    </row>
    <row r="32" spans="4:8" ht="13.5" thickBot="1">
      <c r="D32" s="43" t="s">
        <v>79</v>
      </c>
      <c r="E32" s="43"/>
      <c r="G32" s="43" t="s">
        <v>79</v>
      </c>
      <c r="H32" s="43"/>
    </row>
    <row r="33" ht="13.5" thickTop="1"/>
    <row r="34" ht="12.75"/>
    <row r="35" spans="2:3" ht="12.75">
      <c r="B35" s="2" t="s">
        <v>87</v>
      </c>
      <c r="C35" s="59" t="str">
        <f>IF(B30-E41=0,"OK","ERRATO")</f>
        <v>ERRATO</v>
      </c>
    </row>
    <row r="36" spans="4:5" ht="12.75">
      <c r="D36" s="95" t="s">
        <v>99</v>
      </c>
      <c r="E36" s="96"/>
    </row>
    <row r="37" spans="4:5" ht="12.75">
      <c r="D37" s="45" t="s">
        <v>2</v>
      </c>
      <c r="E37" s="45" t="s">
        <v>75</v>
      </c>
    </row>
    <row r="38" spans="4:5" ht="12.75">
      <c r="D38" s="42" t="s">
        <v>100</v>
      </c>
      <c r="E38" s="42">
        <f>-'riclassificato soluzione'!H7</f>
        <v>0</v>
      </c>
    </row>
    <row r="39" spans="4:5" ht="12.75">
      <c r="D39" s="42" t="s">
        <v>101</v>
      </c>
      <c r="E39" s="42">
        <f>'riclassificato soluzione'!G28</f>
        <v>448</v>
      </c>
    </row>
    <row r="40" spans="4:5" ht="12.75">
      <c r="D40" s="42"/>
      <c r="E40" s="42"/>
    </row>
    <row r="41" spans="4:5" ht="13.5" thickBot="1">
      <c r="D41" s="43" t="s">
        <v>82</v>
      </c>
      <c r="E41" s="43">
        <f>SUM(E38:E39)</f>
        <v>448</v>
      </c>
    </row>
    <row r="42" ht="13.5" thickTop="1"/>
  </sheetData>
  <mergeCells count="8">
    <mergeCell ref="D26:E26"/>
    <mergeCell ref="G26:H26"/>
    <mergeCell ref="D36:E36"/>
    <mergeCell ref="A1:B1"/>
    <mergeCell ref="D7:E7"/>
    <mergeCell ref="G7:H7"/>
    <mergeCell ref="D17:E17"/>
    <mergeCell ref="G17:H17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F17" sqref="F17"/>
    </sheetView>
  </sheetViews>
  <sheetFormatPr defaultColWidth="9.140625" defaultRowHeight="12.75"/>
  <cols>
    <col min="1" max="1" width="37.421875" style="2" customWidth="1"/>
    <col min="2" max="3" width="9.140625" style="2" customWidth="1"/>
    <col min="4" max="4" width="21.00390625" style="2" customWidth="1"/>
    <col min="5" max="5" width="8.00390625" style="2" bestFit="1" customWidth="1"/>
    <col min="6" max="6" width="9.140625" style="2" customWidth="1"/>
    <col min="7" max="7" width="21.00390625" style="2" customWidth="1"/>
    <col min="8" max="8" width="8.00390625" style="2" bestFit="1" customWidth="1"/>
    <col min="9" max="16384" width="9.140625" style="2" customWidth="1"/>
  </cols>
  <sheetData>
    <row r="1" spans="1:2" ht="12.75">
      <c r="A1" s="97" t="s">
        <v>62</v>
      </c>
      <c r="B1" s="100"/>
    </row>
    <row r="2" spans="1:2" ht="13.5" thickBot="1">
      <c r="A2" s="71" t="s">
        <v>56</v>
      </c>
      <c r="B2" s="71" t="s">
        <v>57</v>
      </c>
    </row>
    <row r="3" spans="1:2" ht="12.75">
      <c r="A3" s="8"/>
      <c r="B3" s="23"/>
    </row>
    <row r="4" spans="1:2" ht="12.75">
      <c r="A4" s="12" t="s">
        <v>73</v>
      </c>
      <c r="B4" s="25">
        <f>'riclassificato soluzione'!C51</f>
        <v>606</v>
      </c>
    </row>
    <row r="5" spans="1:2" ht="12.75">
      <c r="A5" s="12"/>
      <c r="B5" s="24"/>
    </row>
    <row r="6" spans="1:2" ht="12.75">
      <c r="A6" s="12" t="s">
        <v>128</v>
      </c>
      <c r="B6" s="24">
        <f>'fonti impieghi soluzione'!B35</f>
        <v>2580</v>
      </c>
    </row>
    <row r="7" spans="1:8" ht="12.75">
      <c r="A7" s="12" t="s">
        <v>142</v>
      </c>
      <c r="B7" s="24">
        <f>'fonti impieghi soluzione'!B37</f>
        <v>1350</v>
      </c>
      <c r="D7" s="101" t="s">
        <v>74</v>
      </c>
      <c r="E7" s="101"/>
      <c r="G7" s="102" t="s">
        <v>83</v>
      </c>
      <c r="H7" s="102"/>
    </row>
    <row r="8" spans="1:8" ht="12.75">
      <c r="A8" s="12" t="s">
        <v>130</v>
      </c>
      <c r="B8" s="24">
        <f>'fonti impieghi soluzione'!B30</f>
        <v>2</v>
      </c>
      <c r="D8" s="45" t="s">
        <v>2</v>
      </c>
      <c r="E8" s="45" t="s">
        <v>75</v>
      </c>
      <c r="G8" s="45" t="s">
        <v>2</v>
      </c>
      <c r="H8" s="45" t="s">
        <v>75</v>
      </c>
    </row>
    <row r="9" spans="1:8" ht="12.75">
      <c r="A9" s="12" t="s">
        <v>129</v>
      </c>
      <c r="B9" s="24">
        <f>-'fonti impieghi soluzione'!D37</f>
        <v>-150</v>
      </c>
      <c r="D9" s="42" t="s">
        <v>131</v>
      </c>
      <c r="E9" s="42">
        <f>'fonti impieghi soluzione'!D32</f>
        <v>14430</v>
      </c>
      <c r="G9" s="53"/>
      <c r="H9" s="44"/>
    </row>
    <row r="10" spans="1:8" ht="12.75">
      <c r="A10" s="12" t="s">
        <v>144</v>
      </c>
      <c r="B10" s="24">
        <f>-'riclassificato soluzione'!C59</f>
        <v>-150</v>
      </c>
      <c r="D10" s="42" t="s">
        <v>132</v>
      </c>
      <c r="E10" s="42">
        <f>'fonti impieghi soluzione'!D33</f>
        <v>2730</v>
      </c>
      <c r="G10" s="42"/>
      <c r="H10" s="42"/>
    </row>
    <row r="11" spans="1:8" ht="12.75">
      <c r="A11" s="12"/>
      <c r="B11" s="24"/>
      <c r="D11" s="42"/>
      <c r="E11" s="42"/>
      <c r="G11" s="42"/>
      <c r="H11" s="42"/>
    </row>
    <row r="12" spans="1:8" ht="12.75">
      <c r="A12" s="10" t="s">
        <v>63</v>
      </c>
      <c r="B12" s="25">
        <f>SUM(B4:B10)</f>
        <v>4238</v>
      </c>
      <c r="D12" s="42" t="s">
        <v>133</v>
      </c>
      <c r="E12" s="42">
        <f>-'fonti impieghi soluzione'!B33</f>
        <v>-2817</v>
      </c>
      <c r="G12" s="42"/>
      <c r="H12" s="42"/>
    </row>
    <row r="13" spans="1:8" ht="13.5" thickBot="1">
      <c r="A13" s="12"/>
      <c r="B13" s="24"/>
      <c r="D13" s="42"/>
      <c r="E13" s="42"/>
      <c r="G13" s="43" t="s">
        <v>139</v>
      </c>
      <c r="H13" s="43">
        <f>'riclassificato soluzione'!C53</f>
        <v>-11</v>
      </c>
    </row>
    <row r="14" spans="1:8" ht="14.25" thickBot="1" thickTop="1">
      <c r="A14" s="12" t="s">
        <v>64</v>
      </c>
      <c r="B14" s="24">
        <f>E16</f>
        <v>-14343</v>
      </c>
      <c r="D14" s="43" t="s">
        <v>80</v>
      </c>
      <c r="E14" s="43">
        <f>SUM(E9:E13)</f>
        <v>14343</v>
      </c>
      <c r="G14" s="42" t="s">
        <v>140</v>
      </c>
      <c r="H14" s="42">
        <f>'fonti impieghi soluzione'!B32</f>
        <v>1000</v>
      </c>
    </row>
    <row r="15" spans="1:8" ht="14.25" thickBot="1" thickTop="1">
      <c r="A15" s="12"/>
      <c r="B15" s="24"/>
      <c r="D15" s="42"/>
      <c r="E15" s="42"/>
      <c r="G15" s="43" t="s">
        <v>79</v>
      </c>
      <c r="H15" s="43">
        <f>H14+H13</f>
        <v>989</v>
      </c>
    </row>
    <row r="16" spans="1:5" ht="14.25" thickBot="1" thickTop="1">
      <c r="A16" s="10" t="s">
        <v>65</v>
      </c>
      <c r="B16" s="25">
        <f>SUM(B12:B14)</f>
        <v>-10105</v>
      </c>
      <c r="D16" s="43" t="s">
        <v>79</v>
      </c>
      <c r="E16" s="43">
        <f>-E14</f>
        <v>-14343</v>
      </c>
    </row>
    <row r="17" spans="1:2" ht="13.5" thickTop="1">
      <c r="A17" s="12"/>
      <c r="B17" s="24"/>
    </row>
    <row r="18" spans="1:8" ht="12.75">
      <c r="A18" s="12" t="s">
        <v>66</v>
      </c>
      <c r="B18" s="58">
        <f>E24</f>
        <v>-1255</v>
      </c>
      <c r="D18" s="102" t="s">
        <v>134</v>
      </c>
      <c r="E18" s="102"/>
      <c r="G18" s="102" t="s">
        <v>85</v>
      </c>
      <c r="H18" s="102"/>
    </row>
    <row r="19" spans="1:8" ht="12.75">
      <c r="A19" s="35" t="s">
        <v>67</v>
      </c>
      <c r="B19" s="24">
        <f>E33</f>
        <v>3</v>
      </c>
      <c r="D19" s="45" t="s">
        <v>2</v>
      </c>
      <c r="E19" s="45" t="s">
        <v>75</v>
      </c>
      <c r="G19" s="45" t="s">
        <v>2</v>
      </c>
      <c r="H19" s="45" t="s">
        <v>75</v>
      </c>
    </row>
    <row r="20" spans="1:8" ht="12.75">
      <c r="A20" s="35"/>
      <c r="B20" s="24"/>
      <c r="D20" s="42"/>
      <c r="E20" s="42"/>
      <c r="G20" s="42"/>
      <c r="H20" s="42"/>
    </row>
    <row r="21" spans="1:8" ht="12.75">
      <c r="A21" s="40" t="s">
        <v>68</v>
      </c>
      <c r="B21" s="25">
        <f>B16+B18+B19</f>
        <v>-11357</v>
      </c>
      <c r="D21" s="42" t="s">
        <v>136</v>
      </c>
      <c r="E21" s="79">
        <f>'fonti impieghi soluzione'!D35</f>
        <v>1250</v>
      </c>
      <c r="G21" s="42" t="s">
        <v>141</v>
      </c>
      <c r="H21" s="42">
        <f>'fonti impieghi soluzione'!D36</f>
        <v>660</v>
      </c>
    </row>
    <row r="22" spans="1:8" ht="13.5" thickBot="1">
      <c r="A22" s="35"/>
      <c r="B22" s="24"/>
      <c r="D22" s="42" t="s">
        <v>137</v>
      </c>
      <c r="E22" s="79">
        <f>'fonti impieghi soluzione'!D34</f>
        <v>5</v>
      </c>
      <c r="G22" s="50"/>
      <c r="H22" s="50"/>
    </row>
    <row r="23" spans="1:8" ht="14.25" thickBot="1" thickTop="1">
      <c r="A23" s="35" t="s">
        <v>69</v>
      </c>
      <c r="B23" s="24">
        <f>H15</f>
        <v>989</v>
      </c>
      <c r="D23" s="80" t="s">
        <v>81</v>
      </c>
      <c r="E23" s="81">
        <f>SUM(E20:E22)</f>
        <v>1255</v>
      </c>
      <c r="G23" s="43" t="s">
        <v>3</v>
      </c>
      <c r="H23" s="43">
        <f>SUM(H20:H22)</f>
        <v>660</v>
      </c>
    </row>
    <row r="24" spans="1:8" ht="14.25" thickBot="1" thickTop="1">
      <c r="A24" s="35"/>
      <c r="B24" s="24"/>
      <c r="D24" s="83" t="s">
        <v>79</v>
      </c>
      <c r="E24" s="84">
        <f>-E23</f>
        <v>-1255</v>
      </c>
      <c r="G24" s="43" t="s">
        <v>79</v>
      </c>
      <c r="H24" s="43">
        <f>-H23</f>
        <v>-660</v>
      </c>
    </row>
    <row r="25" spans="1:2" ht="13.5" thickTop="1">
      <c r="A25" s="35" t="s">
        <v>70</v>
      </c>
      <c r="B25" s="24">
        <f>H24</f>
        <v>-660</v>
      </c>
    </row>
    <row r="26" spans="1:2" ht="12.75">
      <c r="A26" s="35"/>
      <c r="B26" s="24"/>
    </row>
    <row r="27" spans="1:8" ht="12.75">
      <c r="A27" s="35" t="s">
        <v>71</v>
      </c>
      <c r="B27" s="24">
        <f>H33</f>
        <v>3</v>
      </c>
      <c r="D27" s="102" t="s">
        <v>77</v>
      </c>
      <c r="E27" s="102"/>
      <c r="G27" s="102" t="s">
        <v>86</v>
      </c>
      <c r="H27" s="102"/>
    </row>
    <row r="28" spans="1:8" ht="12.75">
      <c r="A28" s="35"/>
      <c r="B28" s="24"/>
      <c r="D28" s="45" t="s">
        <v>2</v>
      </c>
      <c r="E28" s="45" t="s">
        <v>75</v>
      </c>
      <c r="G28" s="45" t="s">
        <v>2</v>
      </c>
      <c r="H28" s="45" t="s">
        <v>75</v>
      </c>
    </row>
    <row r="29" spans="1:8" ht="12.75">
      <c r="A29" s="12"/>
      <c r="B29" s="24"/>
      <c r="D29" s="42"/>
      <c r="E29" s="42"/>
      <c r="G29" s="42"/>
      <c r="H29" s="42"/>
    </row>
    <row r="30" spans="1:8" ht="12.75">
      <c r="A30" s="12"/>
      <c r="B30" s="58"/>
      <c r="D30" s="42"/>
      <c r="E30" s="42"/>
      <c r="G30" s="42"/>
      <c r="H30" s="42"/>
    </row>
    <row r="31" spans="1:8" ht="13.5" thickBot="1">
      <c r="A31" s="40" t="s">
        <v>72</v>
      </c>
      <c r="B31" s="26">
        <f>SUM(B21:B29)</f>
        <v>-11025</v>
      </c>
      <c r="D31" s="82" t="s">
        <v>135</v>
      </c>
      <c r="E31" s="79">
        <f>-'fonti impieghi soluzione'!B31</f>
        <v>-3</v>
      </c>
      <c r="G31" s="43" t="s">
        <v>84</v>
      </c>
      <c r="H31" s="43">
        <f>'riclassificato soluzione'!C55</f>
        <v>3</v>
      </c>
    </row>
    <row r="32" spans="1:8" ht="14.25" thickBot="1" thickTop="1">
      <c r="A32" s="39"/>
      <c r="B32" s="27"/>
      <c r="D32" s="42"/>
      <c r="E32" s="42"/>
      <c r="G32" s="42"/>
      <c r="H32" s="42"/>
    </row>
    <row r="33" spans="4:8" ht="13.5" thickBot="1">
      <c r="D33" s="43" t="s">
        <v>79</v>
      </c>
      <c r="E33" s="43">
        <f>-E31</f>
        <v>3</v>
      </c>
      <c r="G33" s="43" t="s">
        <v>79</v>
      </c>
      <c r="H33" s="43">
        <f>H31</f>
        <v>3</v>
      </c>
    </row>
    <row r="34" ht="13.5" thickTop="1"/>
    <row r="35" ht="12.75"/>
    <row r="36" spans="2:3" ht="12.75">
      <c r="B36" s="2" t="s">
        <v>87</v>
      </c>
      <c r="C36" s="59" t="str">
        <f>IF(B31-E42=0,"OK","ERRATO")</f>
        <v>OK</v>
      </c>
    </row>
    <row r="37" spans="4:5" ht="12.75">
      <c r="D37" s="102" t="s">
        <v>99</v>
      </c>
      <c r="E37" s="102"/>
    </row>
    <row r="38" spans="4:5" ht="12.75">
      <c r="D38" s="45" t="s">
        <v>2</v>
      </c>
      <c r="E38" s="45" t="s">
        <v>75</v>
      </c>
    </row>
    <row r="39" spans="4:5" ht="12.75">
      <c r="D39" s="42" t="s">
        <v>143</v>
      </c>
      <c r="E39" s="42">
        <f>'fonti impieghi soluzione'!D31</f>
        <v>45</v>
      </c>
    </row>
    <row r="40" spans="4:5" ht="12.75">
      <c r="D40" s="42" t="s">
        <v>93</v>
      </c>
      <c r="E40" s="42">
        <f>'fonti impieghi soluzione'!B34</f>
        <v>11070</v>
      </c>
    </row>
    <row r="41" spans="4:5" ht="12.75">
      <c r="D41" s="42"/>
      <c r="E41" s="42"/>
    </row>
    <row r="42" spans="4:5" ht="13.5" thickBot="1">
      <c r="D42" s="43" t="s">
        <v>138</v>
      </c>
      <c r="E42" s="43">
        <f>E39-E40</f>
        <v>-11025</v>
      </c>
    </row>
    <row r="43" ht="13.5" thickTop="1"/>
  </sheetData>
  <mergeCells count="8">
    <mergeCell ref="D37:E37"/>
    <mergeCell ref="G7:H7"/>
    <mergeCell ref="G18:H18"/>
    <mergeCell ref="G27:H27"/>
    <mergeCell ref="A1:B1"/>
    <mergeCell ref="D7:E7"/>
    <mergeCell ref="D18:E18"/>
    <mergeCell ref="D27:E27"/>
  </mergeCell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Roby</dc:creator>
  <cp:keywords/>
  <dc:description/>
  <cp:lastModifiedBy>liuc</cp:lastModifiedBy>
  <dcterms:created xsi:type="dcterms:W3CDTF">2003-05-12T09:15:12Z</dcterms:created>
  <dcterms:modified xsi:type="dcterms:W3CDTF">2003-07-12T15:35:10Z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