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esempio guida" sheetId="1" r:id="rId1"/>
    <sheet name="Merlino" sheetId="4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K11" i="4" l="1"/>
  <c r="K10" i="4"/>
  <c r="B12" i="4"/>
  <c r="B14" i="4" s="1"/>
  <c r="B5" i="4"/>
  <c r="B6" i="4" s="1"/>
  <c r="D59" i="1"/>
  <c r="D58" i="1"/>
  <c r="B56" i="1"/>
  <c r="B55" i="1"/>
  <c r="D49" i="1"/>
  <c r="D48" i="1"/>
  <c r="D47" i="1"/>
  <c r="B49" i="1"/>
  <c r="C49" i="1"/>
  <c r="B48" i="1"/>
  <c r="B47" i="1"/>
  <c r="C48" i="1"/>
  <c r="C47" i="1"/>
  <c r="E49" i="1"/>
  <c r="E48" i="1"/>
  <c r="E47" i="1"/>
  <c r="E28" i="1"/>
  <c r="F28" i="1" s="1"/>
  <c r="E27" i="1"/>
  <c r="A49" i="1"/>
  <c r="A48" i="1"/>
  <c r="A28" i="1"/>
  <c r="A47" i="1"/>
  <c r="A27" i="1"/>
  <c r="C27" i="1" s="1"/>
  <c r="G29" i="1"/>
  <c r="F27" i="1"/>
  <c r="G28" i="1"/>
  <c r="G27" i="1"/>
  <c r="B14" i="1"/>
  <c r="B13" i="1"/>
  <c r="B12" i="1"/>
  <c r="B7" i="1"/>
  <c r="B6" i="1"/>
  <c r="B5" i="1"/>
  <c r="G28" i="4" l="1"/>
  <c r="E48" i="4"/>
  <c r="B13" i="4"/>
  <c r="E47" i="4" s="1"/>
  <c r="A47" i="4"/>
  <c r="D58" i="4"/>
  <c r="A27" i="4"/>
  <c r="C47" i="4"/>
  <c r="E49" i="4"/>
  <c r="E28" i="4"/>
  <c r="B7" i="4"/>
  <c r="G27" i="4"/>
  <c r="E27" i="4"/>
  <c r="E29" i="1"/>
  <c r="F29" i="1" s="1"/>
  <c r="C28" i="1"/>
  <c r="A29" i="1"/>
  <c r="C27" i="4" l="1"/>
  <c r="E29" i="4"/>
  <c r="F28" i="4"/>
  <c r="B47" i="4"/>
  <c r="F27" i="4"/>
  <c r="G29" i="4"/>
  <c r="A28" i="4"/>
  <c r="A29" i="4" s="1"/>
  <c r="C48" i="4"/>
  <c r="D59" i="4"/>
  <c r="A48" i="4"/>
  <c r="A49" i="4" s="1"/>
  <c r="B55" i="4" s="1"/>
  <c r="D47" i="4"/>
  <c r="C29" i="1"/>
  <c r="H34" i="1" s="1"/>
  <c r="G34" i="1"/>
  <c r="F29" i="4" l="1"/>
  <c r="G34" i="4"/>
  <c r="C28" i="4"/>
  <c r="C29" i="4"/>
  <c r="B48" i="4"/>
  <c r="D48" i="4"/>
  <c r="C49" i="4"/>
  <c r="H34" i="4" l="1"/>
  <c r="B49" i="4"/>
  <c r="D49" i="4"/>
  <c r="B56" i="4" l="1"/>
</calcChain>
</file>

<file path=xl/sharedStrings.xml><?xml version="1.0" encoding="utf-8"?>
<sst xmlns="http://schemas.openxmlformats.org/spreadsheetml/2006/main" count="176" uniqueCount="67">
  <si>
    <t>dati</t>
  </si>
  <si>
    <t>standard volume A</t>
  </si>
  <si>
    <t>standard volume B</t>
  </si>
  <si>
    <t>q standard A</t>
  </si>
  <si>
    <t>q standard B</t>
  </si>
  <si>
    <t>p standard A</t>
  </si>
  <si>
    <t>p standard B</t>
  </si>
  <si>
    <t>volumi eff A</t>
  </si>
  <si>
    <t>volumi eff B</t>
  </si>
  <si>
    <t>totale eff</t>
  </si>
  <si>
    <t>q A eff</t>
  </si>
  <si>
    <t>q B eff</t>
  </si>
  <si>
    <t>p eff A</t>
  </si>
  <si>
    <t>p eff B</t>
  </si>
  <si>
    <t>budget</t>
  </si>
  <si>
    <t>standard V A</t>
  </si>
  <si>
    <t>standard V B</t>
  </si>
  <si>
    <t>total standard</t>
  </si>
  <si>
    <t>q A standard</t>
  </si>
  <si>
    <t>q B standard</t>
  </si>
  <si>
    <t>p A standard</t>
  </si>
  <si>
    <t>p B standard</t>
  </si>
  <si>
    <t>budget flex a mix eff</t>
  </si>
  <si>
    <t>eff V A</t>
  </si>
  <si>
    <t>eff V B</t>
  </si>
  <si>
    <t>total eff</t>
  </si>
  <si>
    <t>eff</t>
  </si>
  <si>
    <t>p A eff</t>
  </si>
  <si>
    <t>p B eff</t>
  </si>
  <si>
    <t>varianza prezzo</t>
  </si>
  <si>
    <t>fav complex</t>
  </si>
  <si>
    <t>fav per ogni prodotto</t>
  </si>
  <si>
    <t>varianza di attività (3-1)</t>
  </si>
  <si>
    <t>fav per A</t>
  </si>
  <si>
    <t>sfav per B</t>
  </si>
  <si>
    <t>VARIANZE DEI RICAVI</t>
  </si>
  <si>
    <t>budget flex a mix standard</t>
  </si>
  <si>
    <t>variazione complessiva (4-1)</t>
  </si>
  <si>
    <t>controllo</t>
  </si>
  <si>
    <t>somma delle due varianze</t>
  </si>
  <si>
    <t>SCOMPOSIZIONE ULTERIORE DELLA VARIANZA DI ATTIVITA' di 60.000</t>
  </si>
  <si>
    <t>total effettivo</t>
  </si>
  <si>
    <t>varianza di attività in senso stretto (2-1)</t>
  </si>
  <si>
    <t>varianza di mix (3-2)</t>
  </si>
  <si>
    <t>F per A</t>
  </si>
  <si>
    <t>F per B</t>
  </si>
  <si>
    <t>F complex</t>
  </si>
  <si>
    <t>S per A</t>
  </si>
  <si>
    <t>controllo come somma varianze singole</t>
  </si>
  <si>
    <t>3-1 complessiva di attività</t>
  </si>
  <si>
    <t>se avessi mantenuto mix standard avrei venduto di più di A</t>
  </si>
  <si>
    <t>unità</t>
  </si>
  <si>
    <t>e meno di B</t>
  </si>
  <si>
    <t>varianza di mix fav perché ho venduto di più il più caro</t>
  </si>
  <si>
    <t>totale pianificato</t>
  </si>
  <si>
    <t>SCOMPOSIZIONE ULTERIORE DELLA VARIANZA DI ATTIVITA' di 11250</t>
  </si>
  <si>
    <t>produzione eff + RI - RF</t>
  </si>
  <si>
    <t>quali sono i volumi eff?</t>
  </si>
  <si>
    <t>A</t>
  </si>
  <si>
    <t>M-arance</t>
  </si>
  <si>
    <t>B</t>
  </si>
  <si>
    <t>M-lamponi</t>
  </si>
  <si>
    <t>fav per B</t>
  </si>
  <si>
    <t>nulla per A</t>
  </si>
  <si>
    <t>sfav complex</t>
  </si>
  <si>
    <t>sfav per A</t>
  </si>
  <si>
    <t>di uguale valore!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</si>
</sst>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9" fontId="0" fillId="0" borderId="0" xfId="1" applyFont="1"/>
    <xf numFmtId="0" fontId="2" fillId="2" borderId="0" xfId="0" applyFont="1" applyFill="1"/>
    <xf numFmtId="0" fontId="0" fillId="2" borderId="0" xfId="0" applyFill="1"/>
    <xf numFmtId="0" fontId="2" fillId="2" borderId="0" xfId="0" applyFont="1" applyFill="1" applyAlignment="1">
      <alignment wrapText="1"/>
    </xf>
    <xf numFmtId="0" fontId="0" fillId="2" borderId="0" xfId="0" applyFont="1" applyFill="1"/>
    <xf numFmtId="1" fontId="2" fillId="2" borderId="0" xfId="0" quotePrefix="1" applyNumberFormat="1" applyFont="1" applyFill="1"/>
    <xf numFmtId="0" fontId="2" fillId="0" borderId="0" xfId="0" applyFont="1" applyFill="1"/>
    <xf numFmtId="0" fontId="0" fillId="0" borderId="0" xfId="0" applyFill="1"/>
    <xf numFmtId="0" fontId="2" fillId="0" borderId="0" xfId="0" applyFont="1" applyFill="1" applyAlignment="1">
      <alignment wrapText="1"/>
    </xf>
    <xf numFmtId="1" fontId="2" fillId="0" borderId="0" xfId="0" quotePrefix="1" applyNumberFormat="1" applyFont="1" applyFill="1"/>
    <xf numFmtId="1" fontId="0" fillId="0" borderId="0" xfId="0" applyNumberFormat="1"/>
    <xf numFmtId="1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quotePrefix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A30" workbookViewId="0">
      <selection activeCell="A48" sqref="A48"/>
    </sheetView>
  </sheetViews>
  <sheetFormatPr defaultRowHeight="15" x14ac:dyDescent="0.25"/>
  <cols>
    <col min="1" max="1" width="27" customWidth="1"/>
    <col min="2" max="2" width="20" bestFit="1" customWidth="1"/>
    <col min="3" max="3" width="13.5703125" bestFit="1" customWidth="1"/>
    <col min="4" max="4" width="11.28515625" customWidth="1"/>
    <col min="5" max="5" width="12" bestFit="1" customWidth="1"/>
    <col min="6" max="6" width="14.7109375" bestFit="1" customWidth="1"/>
    <col min="7" max="7" width="12" bestFit="1" customWidth="1"/>
  </cols>
  <sheetData>
    <row r="1" spans="1:2" x14ac:dyDescent="0.25">
      <c r="A1" s="1" t="s">
        <v>35</v>
      </c>
    </row>
    <row r="2" spans="1:2" x14ac:dyDescent="0.25">
      <c r="A2" s="1" t="s">
        <v>0</v>
      </c>
    </row>
    <row r="3" spans="1:2" x14ac:dyDescent="0.25">
      <c r="A3" t="s">
        <v>1</v>
      </c>
      <c r="B3">
        <v>2000</v>
      </c>
    </row>
    <row r="4" spans="1:2" x14ac:dyDescent="0.25">
      <c r="A4" t="s">
        <v>2</v>
      </c>
      <c r="B4">
        <v>1000</v>
      </c>
    </row>
    <row r="5" spans="1:2" x14ac:dyDescent="0.25">
      <c r="A5" t="s">
        <v>54</v>
      </c>
      <c r="B5">
        <f>SUM(B3:B4)</f>
        <v>3000</v>
      </c>
    </row>
    <row r="6" spans="1:2" x14ac:dyDescent="0.25">
      <c r="A6" t="s">
        <v>3</v>
      </c>
      <c r="B6" s="3">
        <f>B3/B5</f>
        <v>0.66666666666666663</v>
      </c>
    </row>
    <row r="7" spans="1:2" x14ac:dyDescent="0.25">
      <c r="A7" t="s">
        <v>4</v>
      </c>
      <c r="B7" s="3">
        <f>B4/B5</f>
        <v>0.33333333333333331</v>
      </c>
    </row>
    <row r="8" spans="1:2" x14ac:dyDescent="0.25">
      <c r="A8" t="s">
        <v>5</v>
      </c>
      <c r="B8">
        <v>100</v>
      </c>
    </row>
    <row r="9" spans="1:2" x14ac:dyDescent="0.25">
      <c r="A9" t="s">
        <v>6</v>
      </c>
      <c r="B9">
        <v>200</v>
      </c>
    </row>
    <row r="10" spans="1:2" x14ac:dyDescent="0.25">
      <c r="A10" t="s">
        <v>7</v>
      </c>
      <c r="B10">
        <v>2200</v>
      </c>
    </row>
    <row r="11" spans="1:2" x14ac:dyDescent="0.25">
      <c r="A11" t="s">
        <v>8</v>
      </c>
      <c r="B11">
        <v>1200</v>
      </c>
    </row>
    <row r="12" spans="1:2" x14ac:dyDescent="0.25">
      <c r="A12" t="s">
        <v>9</v>
      </c>
      <c r="B12">
        <f>SUM(B10:B11)</f>
        <v>3400</v>
      </c>
    </row>
    <row r="13" spans="1:2" x14ac:dyDescent="0.25">
      <c r="A13" t="s">
        <v>10</v>
      </c>
      <c r="B13" s="3">
        <f>B10/B12</f>
        <v>0.6470588235294118</v>
      </c>
    </row>
    <row r="14" spans="1:2" x14ac:dyDescent="0.25">
      <c r="A14" t="s">
        <v>11</v>
      </c>
      <c r="B14" s="3">
        <f>B11/B12</f>
        <v>0.35294117647058826</v>
      </c>
    </row>
    <row r="15" spans="1:2" x14ac:dyDescent="0.25">
      <c r="A15" t="s">
        <v>12</v>
      </c>
      <c r="B15">
        <v>150</v>
      </c>
    </row>
    <row r="16" spans="1:2" x14ac:dyDescent="0.25">
      <c r="A16" t="s">
        <v>13</v>
      </c>
      <c r="B16">
        <v>180</v>
      </c>
    </row>
    <row r="17" spans="1:7" x14ac:dyDescent="0.25">
      <c r="A17" s="4">
        <v>1</v>
      </c>
      <c r="B17" s="4"/>
      <c r="C17" s="4"/>
      <c r="D17" s="4"/>
      <c r="E17" s="4">
        <v>3</v>
      </c>
      <c r="F17" s="4"/>
      <c r="G17" s="4">
        <v>4</v>
      </c>
    </row>
    <row r="18" spans="1:7" ht="30" x14ac:dyDescent="0.25">
      <c r="A18" s="4" t="s">
        <v>14</v>
      </c>
      <c r="B18" s="5"/>
      <c r="C18" s="5"/>
      <c r="D18" s="5"/>
      <c r="E18" s="6" t="s">
        <v>22</v>
      </c>
      <c r="F18" s="4" t="s">
        <v>29</v>
      </c>
      <c r="G18" s="4" t="s">
        <v>26</v>
      </c>
    </row>
    <row r="19" spans="1:7" x14ac:dyDescent="0.25">
      <c r="A19" s="18" t="s">
        <v>15</v>
      </c>
      <c r="B19" s="5"/>
      <c r="C19" s="5"/>
      <c r="D19" s="5"/>
      <c r="E19" s="18" t="s">
        <v>23</v>
      </c>
      <c r="F19" s="5"/>
      <c r="G19" s="18" t="s">
        <v>23</v>
      </c>
    </row>
    <row r="20" spans="1:7" x14ac:dyDescent="0.25">
      <c r="A20" s="18" t="s">
        <v>16</v>
      </c>
      <c r="B20" s="5"/>
      <c r="C20" s="5"/>
      <c r="D20" s="5"/>
      <c r="E20" s="18" t="s">
        <v>24</v>
      </c>
      <c r="F20" s="5"/>
      <c r="G20" s="18" t="s">
        <v>24</v>
      </c>
    </row>
    <row r="21" spans="1:7" x14ac:dyDescent="0.25">
      <c r="A21" s="5" t="s">
        <v>17</v>
      </c>
      <c r="B21" s="5"/>
      <c r="C21" s="5"/>
      <c r="D21" s="5"/>
      <c r="E21" s="5" t="s">
        <v>25</v>
      </c>
      <c r="F21" s="5"/>
      <c r="G21" s="5" t="s">
        <v>25</v>
      </c>
    </row>
    <row r="22" spans="1:7" x14ac:dyDescent="0.25">
      <c r="A22" s="5" t="s">
        <v>18</v>
      </c>
      <c r="B22" s="5"/>
      <c r="C22" s="5"/>
      <c r="D22" s="5"/>
      <c r="E22" s="5" t="s">
        <v>10</v>
      </c>
      <c r="F22" s="5"/>
      <c r="G22" s="5" t="s">
        <v>10</v>
      </c>
    </row>
    <row r="23" spans="1:7" x14ac:dyDescent="0.25">
      <c r="A23" s="5" t="s">
        <v>19</v>
      </c>
      <c r="B23" s="5"/>
      <c r="C23" s="5"/>
      <c r="D23" s="5"/>
      <c r="E23" s="5" t="s">
        <v>11</v>
      </c>
      <c r="F23" s="5"/>
      <c r="G23" s="5" t="s">
        <v>11</v>
      </c>
    </row>
    <row r="24" spans="1:7" x14ac:dyDescent="0.25">
      <c r="A24" s="5" t="s">
        <v>20</v>
      </c>
      <c r="B24" s="5"/>
      <c r="C24" s="5"/>
      <c r="D24" s="5"/>
      <c r="E24" s="5" t="s">
        <v>20</v>
      </c>
      <c r="F24" s="5"/>
      <c r="G24" s="5" t="s">
        <v>27</v>
      </c>
    </row>
    <row r="25" spans="1:7" x14ac:dyDescent="0.25">
      <c r="A25" s="5" t="s">
        <v>21</v>
      </c>
      <c r="B25" s="5"/>
      <c r="C25" s="5"/>
      <c r="D25" s="5"/>
      <c r="E25" s="5" t="s">
        <v>21</v>
      </c>
      <c r="F25" s="5"/>
      <c r="G25" s="5" t="s">
        <v>28</v>
      </c>
    </row>
    <row r="26" spans="1:7" x14ac:dyDescent="0.25">
      <c r="A26" s="5"/>
      <c r="B26" s="19" t="s">
        <v>32</v>
      </c>
      <c r="C26" s="19"/>
      <c r="D26" s="19"/>
      <c r="E26" s="5"/>
      <c r="F26" s="5"/>
      <c r="G26" s="5"/>
    </row>
    <row r="27" spans="1:7" x14ac:dyDescent="0.25">
      <c r="A27" s="7">
        <f>($B$8*$B$6*$B$5)</f>
        <v>199999.99999999997</v>
      </c>
      <c r="B27" s="5"/>
      <c r="C27" s="5">
        <f>E27-A27</f>
        <v>20000.000000000029</v>
      </c>
      <c r="D27" s="5"/>
      <c r="E27" s="7">
        <f>($B$8*$B$13*$B$12)</f>
        <v>220000</v>
      </c>
      <c r="F27" s="5">
        <f>G27-E27</f>
        <v>110000</v>
      </c>
      <c r="G27" s="5">
        <f>B15*B13*B12</f>
        <v>330000</v>
      </c>
    </row>
    <row r="28" spans="1:7" x14ac:dyDescent="0.25">
      <c r="A28" s="7">
        <f>$B$9*$B$7*$B$5</f>
        <v>199999.99999999997</v>
      </c>
      <c r="B28" s="5"/>
      <c r="C28" s="5">
        <f>E28-A28</f>
        <v>40000.000000000058</v>
      </c>
      <c r="D28" s="5"/>
      <c r="E28" s="5">
        <f>$B$9*$B$14*$B$12</f>
        <v>240000.00000000003</v>
      </c>
      <c r="F28" s="5">
        <f>G28-E28</f>
        <v>-24000.000000000029</v>
      </c>
      <c r="G28" s="5">
        <f>B16*B14*B12</f>
        <v>216000</v>
      </c>
    </row>
    <row r="29" spans="1:7" x14ac:dyDescent="0.25">
      <c r="A29" s="8">
        <f>SUM(A27:A28)</f>
        <v>399999.99999999994</v>
      </c>
      <c r="B29" s="5"/>
      <c r="C29" s="5">
        <f>E29-A29</f>
        <v>60000.000000000058</v>
      </c>
      <c r="D29" s="5"/>
      <c r="E29" s="4">
        <f>SUM(E27:E28)</f>
        <v>460000</v>
      </c>
      <c r="F29" s="5">
        <f>G29-E29</f>
        <v>86000</v>
      </c>
      <c r="G29" s="4">
        <f>SUM(G27:G28)</f>
        <v>546000</v>
      </c>
    </row>
    <row r="30" spans="1:7" x14ac:dyDescent="0.25">
      <c r="A30" s="5"/>
      <c r="B30" s="5"/>
      <c r="C30" s="5"/>
      <c r="D30" s="5"/>
      <c r="E30" s="5"/>
      <c r="F30" s="5"/>
      <c r="G30" s="5"/>
    </row>
    <row r="31" spans="1:7" x14ac:dyDescent="0.25">
      <c r="A31" s="5"/>
      <c r="B31" s="5" t="s">
        <v>30</v>
      </c>
      <c r="C31" s="5"/>
      <c r="D31" s="5"/>
      <c r="E31" s="5"/>
      <c r="F31" s="5" t="s">
        <v>30</v>
      </c>
      <c r="G31" s="5"/>
    </row>
    <row r="32" spans="1:7" x14ac:dyDescent="0.25">
      <c r="A32" s="5"/>
      <c r="B32" s="5" t="s">
        <v>31</v>
      </c>
      <c r="C32" s="5"/>
      <c r="D32" s="5"/>
      <c r="E32" s="5"/>
      <c r="F32" s="5" t="s">
        <v>33</v>
      </c>
      <c r="G32" s="5"/>
    </row>
    <row r="33" spans="1:9" x14ac:dyDescent="0.25">
      <c r="A33" s="5"/>
      <c r="B33" s="5"/>
      <c r="C33" s="5"/>
      <c r="D33" s="5"/>
      <c r="E33" s="5"/>
      <c r="F33" s="5" t="s">
        <v>34</v>
      </c>
      <c r="G33" s="5"/>
      <c r="H33" t="s">
        <v>38</v>
      </c>
    </row>
    <row r="34" spans="1:9" x14ac:dyDescent="0.25">
      <c r="A34" t="s">
        <v>37</v>
      </c>
      <c r="G34" s="14">
        <f>G29-A29</f>
        <v>146000.00000000006</v>
      </c>
      <c r="H34">
        <f>C29+F29</f>
        <v>146000.00000000006</v>
      </c>
      <c r="I34" t="s">
        <v>39</v>
      </c>
    </row>
    <row r="35" spans="1:9" x14ac:dyDescent="0.25">
      <c r="A35" s="1" t="s">
        <v>40</v>
      </c>
    </row>
    <row r="36" spans="1:9" x14ac:dyDescent="0.25">
      <c r="A36" s="9">
        <v>1</v>
      </c>
      <c r="B36" s="9"/>
      <c r="C36" s="9">
        <v>2</v>
      </c>
      <c r="D36" s="9"/>
      <c r="E36" s="9">
        <v>3</v>
      </c>
      <c r="F36" s="9"/>
      <c r="G36" s="9"/>
    </row>
    <row r="37" spans="1:9" ht="30" x14ac:dyDescent="0.25">
      <c r="A37" s="9" t="s">
        <v>14</v>
      </c>
      <c r="B37" s="10"/>
      <c r="C37" s="11" t="s">
        <v>36</v>
      </c>
      <c r="D37" s="10"/>
      <c r="E37" s="11" t="s">
        <v>22</v>
      </c>
      <c r="F37" s="9"/>
      <c r="G37" s="9"/>
    </row>
    <row r="38" spans="1:9" x14ac:dyDescent="0.25">
      <c r="A38" s="10"/>
      <c r="B38" s="10"/>
      <c r="C38" s="10"/>
      <c r="D38" s="10"/>
      <c r="E38" s="10"/>
      <c r="F38" s="10"/>
      <c r="G38" s="10"/>
    </row>
    <row r="39" spans="1:9" x14ac:dyDescent="0.25">
      <c r="A39" s="10"/>
      <c r="B39" s="10"/>
      <c r="C39" s="10"/>
      <c r="D39" s="10"/>
      <c r="E39" s="10"/>
      <c r="F39" s="10"/>
      <c r="G39" s="10"/>
    </row>
    <row r="40" spans="1:9" x14ac:dyDescent="0.25">
      <c r="A40" s="10" t="s">
        <v>17</v>
      </c>
      <c r="B40" s="10"/>
      <c r="C40" s="9" t="s">
        <v>41</v>
      </c>
      <c r="D40" s="10"/>
      <c r="E40" s="10" t="s">
        <v>25</v>
      </c>
      <c r="F40" s="10"/>
      <c r="G40" s="10"/>
    </row>
    <row r="41" spans="1:9" x14ac:dyDescent="0.25">
      <c r="A41" s="10" t="s">
        <v>18</v>
      </c>
      <c r="B41" s="10"/>
      <c r="C41" s="10" t="s">
        <v>18</v>
      </c>
      <c r="D41" s="10"/>
      <c r="E41" s="9" t="s">
        <v>10</v>
      </c>
      <c r="F41" s="10"/>
      <c r="G41" s="10"/>
    </row>
    <row r="42" spans="1:9" x14ac:dyDescent="0.25">
      <c r="A42" s="10" t="s">
        <v>19</v>
      </c>
      <c r="B42" s="10"/>
      <c r="C42" s="10" t="s">
        <v>19</v>
      </c>
      <c r="D42" s="10"/>
      <c r="E42" s="9" t="s">
        <v>11</v>
      </c>
      <c r="F42" s="10"/>
      <c r="G42" s="10"/>
    </row>
    <row r="43" spans="1:9" x14ac:dyDescent="0.25">
      <c r="A43" s="10" t="s">
        <v>20</v>
      </c>
      <c r="B43" s="10"/>
      <c r="C43" s="10" t="s">
        <v>20</v>
      </c>
      <c r="D43" s="10"/>
      <c r="E43" s="10" t="s">
        <v>20</v>
      </c>
      <c r="F43" s="10"/>
      <c r="G43" s="10"/>
    </row>
    <row r="44" spans="1:9" x14ac:dyDescent="0.25">
      <c r="A44" s="10" t="s">
        <v>21</v>
      </c>
      <c r="B44" s="10"/>
      <c r="C44" s="10" t="s">
        <v>21</v>
      </c>
      <c r="D44" s="10"/>
      <c r="E44" s="10" t="s">
        <v>21</v>
      </c>
      <c r="F44" s="10"/>
      <c r="G44" s="10"/>
    </row>
    <row r="45" spans="1:9" x14ac:dyDescent="0.25">
      <c r="A45" s="10"/>
      <c r="B45" s="20"/>
      <c r="C45" s="20"/>
      <c r="D45" s="20"/>
      <c r="E45" s="10"/>
      <c r="F45" s="10"/>
      <c r="G45" s="10"/>
    </row>
    <row r="46" spans="1:9" ht="30" x14ac:dyDescent="0.25">
      <c r="A46" s="10"/>
      <c r="B46" s="16" t="s">
        <v>42</v>
      </c>
      <c r="C46" s="15"/>
      <c r="D46" s="16" t="s">
        <v>43</v>
      </c>
      <c r="E46" s="10"/>
      <c r="F46" s="10"/>
      <c r="G46" s="10"/>
    </row>
    <row r="47" spans="1:9" x14ac:dyDescent="0.25">
      <c r="A47" s="7">
        <f>($B$8*$B$6*$B$5)</f>
        <v>199999.99999999997</v>
      </c>
      <c r="B47" s="10">
        <f>C47-A47</f>
        <v>26666.666666666657</v>
      </c>
      <c r="C47" s="10">
        <f>B8*B6*B12</f>
        <v>226666.66666666663</v>
      </c>
      <c r="D47" s="10">
        <f>E47-C47</f>
        <v>-6666.6666666666279</v>
      </c>
      <c r="E47" s="7">
        <f>($B$8*$B$13*$B$12)</f>
        <v>220000</v>
      </c>
      <c r="F47" s="10"/>
      <c r="G47" s="10"/>
    </row>
    <row r="48" spans="1:9" x14ac:dyDescent="0.25">
      <c r="A48" s="7">
        <f>$B$9*$B$7*$B$5</f>
        <v>199999.99999999997</v>
      </c>
      <c r="B48" s="10">
        <f>C48-A48</f>
        <v>26666.666666666657</v>
      </c>
      <c r="C48" s="10">
        <f>B9*B7*B12</f>
        <v>226666.66666666663</v>
      </c>
      <c r="D48" s="10">
        <f>E48-C48</f>
        <v>13333.333333333401</v>
      </c>
      <c r="E48" s="5">
        <f>$B$9*$B$14*$B$12</f>
        <v>240000.00000000003</v>
      </c>
      <c r="F48" s="10"/>
      <c r="G48" s="10"/>
    </row>
    <row r="49" spans="1:7" x14ac:dyDescent="0.25">
      <c r="A49" s="12">
        <f>SUM(A47:A48)</f>
        <v>399999.99999999994</v>
      </c>
      <c r="B49" s="10">
        <f>C49-A49</f>
        <v>53333.333333333314</v>
      </c>
      <c r="C49" s="9">
        <f>SUM(C47:C48)</f>
        <v>453333.33333333326</v>
      </c>
      <c r="D49" s="10">
        <f>E49-C49</f>
        <v>6666.6666666667443</v>
      </c>
      <c r="E49" s="9">
        <f>SUM(E47:E48)</f>
        <v>460000</v>
      </c>
      <c r="F49" s="10"/>
      <c r="G49" s="9"/>
    </row>
    <row r="50" spans="1:7" x14ac:dyDescent="0.25">
      <c r="A50" s="10"/>
      <c r="B50" s="10"/>
      <c r="C50" s="10"/>
      <c r="D50" s="10"/>
      <c r="E50" s="10"/>
      <c r="F50" s="10"/>
      <c r="G50" s="10"/>
    </row>
    <row r="51" spans="1:7" x14ac:dyDescent="0.25">
      <c r="A51" s="10"/>
      <c r="B51" s="10" t="s">
        <v>44</v>
      </c>
      <c r="C51" s="10"/>
      <c r="D51" s="10" t="s">
        <v>47</v>
      </c>
      <c r="E51" s="10"/>
      <c r="F51" s="10"/>
      <c r="G51" s="10"/>
    </row>
    <row r="52" spans="1:7" x14ac:dyDescent="0.25">
      <c r="A52" s="10"/>
      <c r="B52" s="10" t="s">
        <v>45</v>
      </c>
      <c r="C52" s="10"/>
      <c r="D52" s="10" t="s">
        <v>45</v>
      </c>
      <c r="E52" s="10"/>
      <c r="F52" s="10"/>
      <c r="G52" s="10"/>
    </row>
    <row r="53" spans="1:7" x14ac:dyDescent="0.25">
      <c r="A53" s="10"/>
      <c r="B53" s="10" t="s">
        <v>46</v>
      </c>
      <c r="C53" s="10"/>
      <c r="D53" s="10" t="s">
        <v>46</v>
      </c>
      <c r="E53" s="10"/>
      <c r="F53" s="10"/>
      <c r="G53" s="10"/>
    </row>
    <row r="55" spans="1:7" x14ac:dyDescent="0.25">
      <c r="A55" s="17" t="s">
        <v>49</v>
      </c>
      <c r="B55" s="13">
        <f>E49-A49</f>
        <v>60000.000000000058</v>
      </c>
    </row>
    <row r="56" spans="1:7" ht="30" x14ac:dyDescent="0.25">
      <c r="A56" s="2" t="s">
        <v>48</v>
      </c>
      <c r="B56">
        <f>B49+D49</f>
        <v>60000.000000000058</v>
      </c>
    </row>
    <row r="58" spans="1:7" x14ac:dyDescent="0.25">
      <c r="A58" t="s">
        <v>50</v>
      </c>
      <c r="D58">
        <f>B6*B12</f>
        <v>2266.6666666666665</v>
      </c>
      <c r="E58" t="s">
        <v>51</v>
      </c>
    </row>
    <row r="59" spans="1:7" x14ac:dyDescent="0.25">
      <c r="A59" t="s">
        <v>52</v>
      </c>
      <c r="D59">
        <f>B7*B12</f>
        <v>1133.3333333333333</v>
      </c>
    </row>
    <row r="60" spans="1:7" x14ac:dyDescent="0.25">
      <c r="A60" t="s">
        <v>53</v>
      </c>
    </row>
  </sheetData>
  <mergeCells count="2">
    <mergeCell ref="B26:D26"/>
    <mergeCell ref="B45:D4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opLeftCell="A42" workbookViewId="0">
      <selection activeCell="C64" sqref="C64"/>
    </sheetView>
  </sheetViews>
  <sheetFormatPr defaultRowHeight="15" x14ac:dyDescent="0.25"/>
  <cols>
    <col min="1" max="1" width="27" customWidth="1"/>
    <col min="2" max="2" width="20" bestFit="1" customWidth="1"/>
    <col min="3" max="3" width="13.5703125" bestFit="1" customWidth="1"/>
    <col min="4" max="4" width="11.28515625" customWidth="1"/>
    <col min="5" max="5" width="12" bestFit="1" customWidth="1"/>
    <col min="6" max="6" width="14.7109375" bestFit="1" customWidth="1"/>
    <col min="7" max="7" width="12" bestFit="1" customWidth="1"/>
  </cols>
  <sheetData>
    <row r="1" spans="1:11" x14ac:dyDescent="0.25">
      <c r="A1" s="1" t="s">
        <v>35</v>
      </c>
    </row>
    <row r="2" spans="1:11" x14ac:dyDescent="0.25">
      <c r="A2" s="1" t="s">
        <v>0</v>
      </c>
    </row>
    <row r="3" spans="1:11" x14ac:dyDescent="0.25">
      <c r="A3" t="s">
        <v>1</v>
      </c>
      <c r="B3">
        <v>13500</v>
      </c>
      <c r="E3" t="s">
        <v>58</v>
      </c>
      <c r="F3" t="s">
        <v>59</v>
      </c>
    </row>
    <row r="4" spans="1:11" x14ac:dyDescent="0.25">
      <c r="A4" t="s">
        <v>2</v>
      </c>
      <c r="B4">
        <v>9000</v>
      </c>
      <c r="E4" t="s">
        <v>60</v>
      </c>
      <c r="F4" t="s">
        <v>61</v>
      </c>
    </row>
    <row r="5" spans="1:11" x14ac:dyDescent="0.25">
      <c r="A5" t="s">
        <v>54</v>
      </c>
      <c r="B5">
        <f>SUM(B3:B4)</f>
        <v>22500</v>
      </c>
    </row>
    <row r="6" spans="1:11" x14ac:dyDescent="0.25">
      <c r="A6" t="s">
        <v>3</v>
      </c>
      <c r="B6" s="3">
        <f>B3/B5</f>
        <v>0.6</v>
      </c>
    </row>
    <row r="7" spans="1:11" x14ac:dyDescent="0.25">
      <c r="A7" t="s">
        <v>4</v>
      </c>
      <c r="B7" s="3">
        <f>B4/B5</f>
        <v>0.4</v>
      </c>
    </row>
    <row r="8" spans="1:11" x14ac:dyDescent="0.25">
      <c r="A8" t="s">
        <v>5</v>
      </c>
      <c r="B8">
        <v>7</v>
      </c>
    </row>
    <row r="9" spans="1:11" x14ac:dyDescent="0.25">
      <c r="A9" t="s">
        <v>6</v>
      </c>
      <c r="B9">
        <v>9</v>
      </c>
      <c r="E9" t="s">
        <v>57</v>
      </c>
    </row>
    <row r="10" spans="1:11" x14ac:dyDescent="0.25">
      <c r="A10" t="s">
        <v>7</v>
      </c>
      <c r="B10">
        <v>13500</v>
      </c>
      <c r="E10" t="s">
        <v>56</v>
      </c>
      <c r="H10">
        <v>14000</v>
      </c>
      <c r="I10">
        <v>1500</v>
      </c>
      <c r="J10">
        <v>2000</v>
      </c>
      <c r="K10" s="1">
        <f>H10+I10-J10</f>
        <v>13500</v>
      </c>
    </row>
    <row r="11" spans="1:11" x14ac:dyDescent="0.25">
      <c r="A11" t="s">
        <v>8</v>
      </c>
      <c r="B11">
        <v>10250</v>
      </c>
      <c r="E11" t="s">
        <v>56</v>
      </c>
      <c r="H11">
        <v>10000</v>
      </c>
      <c r="I11">
        <v>750</v>
      </c>
      <c r="J11">
        <v>500</v>
      </c>
      <c r="K11" s="1">
        <f>H11+I11-J11</f>
        <v>10250</v>
      </c>
    </row>
    <row r="12" spans="1:11" x14ac:dyDescent="0.25">
      <c r="A12" t="s">
        <v>9</v>
      </c>
      <c r="B12">
        <f>SUM(B10:B11)</f>
        <v>23750</v>
      </c>
    </row>
    <row r="13" spans="1:11" x14ac:dyDescent="0.25">
      <c r="A13" t="s">
        <v>10</v>
      </c>
      <c r="B13" s="3">
        <f>B10/B12</f>
        <v>0.56842105263157894</v>
      </c>
    </row>
    <row r="14" spans="1:11" x14ac:dyDescent="0.25">
      <c r="A14" t="s">
        <v>11</v>
      </c>
      <c r="B14" s="3">
        <f>B11/B12</f>
        <v>0.43157894736842106</v>
      </c>
    </row>
    <row r="15" spans="1:11" x14ac:dyDescent="0.25">
      <c r="A15" t="s">
        <v>12</v>
      </c>
      <c r="B15">
        <v>6.8</v>
      </c>
    </row>
    <row r="16" spans="1:11" x14ac:dyDescent="0.25">
      <c r="A16" t="s">
        <v>13</v>
      </c>
      <c r="B16">
        <v>9.1999999999999993</v>
      </c>
    </row>
    <row r="17" spans="1:7" x14ac:dyDescent="0.25">
      <c r="A17" s="4">
        <v>1</v>
      </c>
      <c r="B17" s="4"/>
      <c r="C17" s="4"/>
      <c r="D17" s="4"/>
      <c r="E17" s="4">
        <v>3</v>
      </c>
      <c r="F17" s="4"/>
      <c r="G17" s="4">
        <v>4</v>
      </c>
    </row>
    <row r="18" spans="1:7" ht="30" x14ac:dyDescent="0.25">
      <c r="A18" s="4" t="s">
        <v>14</v>
      </c>
      <c r="B18" s="5"/>
      <c r="C18" s="5"/>
      <c r="D18" s="5"/>
      <c r="E18" s="6" t="s">
        <v>22</v>
      </c>
      <c r="F18" s="4" t="s">
        <v>29</v>
      </c>
      <c r="G18" s="4" t="s">
        <v>26</v>
      </c>
    </row>
    <row r="19" spans="1:7" x14ac:dyDescent="0.25">
      <c r="A19" s="18" t="s">
        <v>15</v>
      </c>
      <c r="B19" s="5"/>
      <c r="C19" s="5"/>
      <c r="D19" s="5"/>
      <c r="E19" s="18" t="s">
        <v>23</v>
      </c>
      <c r="F19" s="5"/>
      <c r="G19" s="18" t="s">
        <v>23</v>
      </c>
    </row>
    <row r="20" spans="1:7" x14ac:dyDescent="0.25">
      <c r="A20" s="18" t="s">
        <v>16</v>
      </c>
      <c r="B20" s="5"/>
      <c r="C20" s="5"/>
      <c r="D20" s="5"/>
      <c r="E20" s="18" t="s">
        <v>24</v>
      </c>
      <c r="F20" s="5"/>
      <c r="G20" s="18" t="s">
        <v>24</v>
      </c>
    </row>
    <row r="21" spans="1:7" x14ac:dyDescent="0.25">
      <c r="A21" s="5" t="s">
        <v>17</v>
      </c>
      <c r="B21" s="5"/>
      <c r="C21" s="5"/>
      <c r="D21" s="5"/>
      <c r="E21" s="5" t="s">
        <v>25</v>
      </c>
      <c r="F21" s="5"/>
      <c r="G21" s="5" t="s">
        <v>25</v>
      </c>
    </row>
    <row r="22" spans="1:7" x14ac:dyDescent="0.25">
      <c r="A22" s="5" t="s">
        <v>18</v>
      </c>
      <c r="B22" s="5"/>
      <c r="C22" s="5"/>
      <c r="D22" s="5"/>
      <c r="E22" s="5" t="s">
        <v>10</v>
      </c>
      <c r="F22" s="5"/>
      <c r="G22" s="5" t="s">
        <v>10</v>
      </c>
    </row>
    <row r="23" spans="1:7" x14ac:dyDescent="0.25">
      <c r="A23" s="5" t="s">
        <v>19</v>
      </c>
      <c r="B23" s="5"/>
      <c r="C23" s="5"/>
      <c r="D23" s="5"/>
      <c r="E23" s="5" t="s">
        <v>11</v>
      </c>
      <c r="F23" s="5"/>
      <c r="G23" s="5" t="s">
        <v>11</v>
      </c>
    </row>
    <row r="24" spans="1:7" x14ac:dyDescent="0.25">
      <c r="A24" s="5" t="s">
        <v>20</v>
      </c>
      <c r="B24" s="5"/>
      <c r="C24" s="5"/>
      <c r="D24" s="5"/>
      <c r="E24" s="5" t="s">
        <v>20</v>
      </c>
      <c r="F24" s="5"/>
      <c r="G24" s="5" t="s">
        <v>27</v>
      </c>
    </row>
    <row r="25" spans="1:7" x14ac:dyDescent="0.25">
      <c r="A25" s="5" t="s">
        <v>21</v>
      </c>
      <c r="B25" s="5"/>
      <c r="C25" s="5"/>
      <c r="D25" s="5"/>
      <c r="E25" s="5" t="s">
        <v>21</v>
      </c>
      <c r="F25" s="5"/>
      <c r="G25" s="5" t="s">
        <v>28</v>
      </c>
    </row>
    <row r="26" spans="1:7" x14ac:dyDescent="0.25">
      <c r="A26" s="5"/>
      <c r="B26" s="19" t="s">
        <v>32</v>
      </c>
      <c r="C26" s="19"/>
      <c r="D26" s="19"/>
      <c r="E26" s="5"/>
      <c r="F26" s="5"/>
      <c r="G26" s="5"/>
    </row>
    <row r="27" spans="1:7" x14ac:dyDescent="0.25">
      <c r="A27" s="7">
        <f>($B$8*$B$6*$B$5)</f>
        <v>94500</v>
      </c>
      <c r="B27" s="5"/>
      <c r="C27" s="5">
        <f>E27-A27</f>
        <v>0</v>
      </c>
      <c r="D27" s="5"/>
      <c r="E27" s="7">
        <f>($B$8*$B$13*$B$12)</f>
        <v>94500</v>
      </c>
      <c r="F27" s="5">
        <f>G27-E27</f>
        <v>-2700.0000000000146</v>
      </c>
      <c r="G27" s="5">
        <f>B15*B13*B12</f>
        <v>91799.999999999985</v>
      </c>
    </row>
    <row r="28" spans="1:7" x14ac:dyDescent="0.25">
      <c r="A28" s="7">
        <f>$B$9*$B$7*$B$5</f>
        <v>81000</v>
      </c>
      <c r="B28" s="5"/>
      <c r="C28" s="5">
        <f>E28-A28</f>
        <v>11250</v>
      </c>
      <c r="D28" s="5"/>
      <c r="E28" s="5">
        <f>$B$9*$B$14*$B$12</f>
        <v>92250</v>
      </c>
      <c r="F28" s="5">
        <f>G28-E28</f>
        <v>2050</v>
      </c>
      <c r="G28" s="5">
        <f>B16*B14*B12</f>
        <v>94300</v>
      </c>
    </row>
    <row r="29" spans="1:7" x14ac:dyDescent="0.25">
      <c r="A29" s="8">
        <f>SUM(A27:A28)</f>
        <v>175500</v>
      </c>
      <c r="B29" s="5"/>
      <c r="C29" s="5">
        <f>E29-A29</f>
        <v>11250</v>
      </c>
      <c r="D29" s="5"/>
      <c r="E29" s="4">
        <f>SUM(E27:E28)</f>
        <v>186750</v>
      </c>
      <c r="F29" s="5">
        <f>G29-E29</f>
        <v>-650</v>
      </c>
      <c r="G29" s="4">
        <f>SUM(G27:G28)</f>
        <v>186100</v>
      </c>
    </row>
    <row r="30" spans="1:7" x14ac:dyDescent="0.25">
      <c r="A30" s="5"/>
      <c r="B30" s="5"/>
      <c r="C30" s="5"/>
      <c r="D30" s="5"/>
      <c r="E30" s="5"/>
      <c r="F30" s="5"/>
      <c r="G30" s="5"/>
    </row>
    <row r="31" spans="1:7" x14ac:dyDescent="0.25">
      <c r="A31" s="5"/>
      <c r="B31" s="5" t="s">
        <v>30</v>
      </c>
      <c r="C31" s="5"/>
      <c r="D31" s="5"/>
      <c r="E31" s="5"/>
      <c r="F31" s="5" t="s">
        <v>64</v>
      </c>
      <c r="G31" s="5"/>
    </row>
    <row r="32" spans="1:7" x14ac:dyDescent="0.25">
      <c r="A32" s="5"/>
      <c r="B32" s="5" t="s">
        <v>62</v>
      </c>
      <c r="C32" s="5"/>
      <c r="D32" s="5"/>
      <c r="E32" s="5"/>
      <c r="F32" s="5" t="s">
        <v>65</v>
      </c>
      <c r="G32" s="5"/>
    </row>
    <row r="33" spans="1:9" x14ac:dyDescent="0.25">
      <c r="A33" s="5"/>
      <c r="B33" s="5" t="s">
        <v>63</v>
      </c>
      <c r="C33" s="5"/>
      <c r="D33" s="5"/>
      <c r="E33" s="5"/>
      <c r="F33" s="5" t="s">
        <v>62</v>
      </c>
      <c r="G33" s="5"/>
      <c r="H33" t="s">
        <v>38</v>
      </c>
    </row>
    <row r="34" spans="1:9" x14ac:dyDescent="0.25">
      <c r="A34" t="s">
        <v>37</v>
      </c>
      <c r="G34" s="14">
        <f>G29-A29</f>
        <v>10600</v>
      </c>
      <c r="H34">
        <f>C29+F29</f>
        <v>10600</v>
      </c>
      <c r="I34" t="s">
        <v>39</v>
      </c>
    </row>
    <row r="35" spans="1:9" x14ac:dyDescent="0.25">
      <c r="A35" s="1" t="s">
        <v>55</v>
      </c>
      <c r="G35" t="s">
        <v>30</v>
      </c>
    </row>
    <row r="36" spans="1:9" x14ac:dyDescent="0.25">
      <c r="A36" s="9">
        <v>1</v>
      </c>
      <c r="B36" s="9"/>
      <c r="C36" s="9">
        <v>2</v>
      </c>
      <c r="D36" s="9"/>
      <c r="E36" s="9">
        <v>3</v>
      </c>
      <c r="F36" s="9"/>
      <c r="G36" s="9"/>
    </row>
    <row r="37" spans="1:9" ht="30" x14ac:dyDescent="0.25">
      <c r="A37" s="9" t="s">
        <v>14</v>
      </c>
      <c r="B37" s="10"/>
      <c r="C37" s="11" t="s">
        <v>36</v>
      </c>
      <c r="D37" s="10"/>
      <c r="E37" s="11" t="s">
        <v>22</v>
      </c>
      <c r="F37" s="9"/>
      <c r="G37" s="9"/>
    </row>
    <row r="38" spans="1:9" x14ac:dyDescent="0.25">
      <c r="A38" s="10"/>
      <c r="B38" s="10"/>
      <c r="C38" s="10"/>
      <c r="D38" s="10"/>
      <c r="E38" s="10"/>
      <c r="F38" s="10"/>
      <c r="G38" s="10"/>
    </row>
    <row r="39" spans="1:9" x14ac:dyDescent="0.25">
      <c r="A39" s="10"/>
      <c r="B39" s="10"/>
      <c r="C39" s="10"/>
      <c r="D39" s="10"/>
      <c r="E39" s="10"/>
      <c r="F39" s="10"/>
      <c r="G39" s="10"/>
    </row>
    <row r="40" spans="1:9" x14ac:dyDescent="0.25">
      <c r="A40" s="10" t="s">
        <v>17</v>
      </c>
      <c r="B40" s="10"/>
      <c r="C40" s="9" t="s">
        <v>41</v>
      </c>
      <c r="D40" s="10"/>
      <c r="E40" s="10" t="s">
        <v>25</v>
      </c>
      <c r="F40" s="10"/>
      <c r="G40" s="10"/>
    </row>
    <row r="41" spans="1:9" x14ac:dyDescent="0.25">
      <c r="A41" s="10" t="s">
        <v>18</v>
      </c>
      <c r="B41" s="10"/>
      <c r="C41" s="10" t="s">
        <v>18</v>
      </c>
      <c r="D41" s="10"/>
      <c r="E41" s="9" t="s">
        <v>10</v>
      </c>
      <c r="F41" s="10"/>
      <c r="G41" s="10"/>
    </row>
    <row r="42" spans="1:9" x14ac:dyDescent="0.25">
      <c r="A42" s="10" t="s">
        <v>19</v>
      </c>
      <c r="B42" s="10"/>
      <c r="C42" s="10" t="s">
        <v>19</v>
      </c>
      <c r="D42" s="10"/>
      <c r="E42" s="9" t="s">
        <v>11</v>
      </c>
      <c r="F42" s="10"/>
      <c r="G42" s="10"/>
    </row>
    <row r="43" spans="1:9" x14ac:dyDescent="0.25">
      <c r="A43" s="10" t="s">
        <v>20</v>
      </c>
      <c r="B43" s="10"/>
      <c r="C43" s="10" t="s">
        <v>20</v>
      </c>
      <c r="D43" s="10"/>
      <c r="E43" s="10" t="s">
        <v>20</v>
      </c>
      <c r="F43" s="10"/>
      <c r="G43" s="10"/>
    </row>
    <row r="44" spans="1:9" x14ac:dyDescent="0.25">
      <c r="A44" s="10" t="s">
        <v>21</v>
      </c>
      <c r="B44" s="10"/>
      <c r="C44" s="10" t="s">
        <v>21</v>
      </c>
      <c r="D44" s="10"/>
      <c r="E44" s="10" t="s">
        <v>21</v>
      </c>
      <c r="F44" s="10"/>
      <c r="G44" s="10"/>
    </row>
    <row r="45" spans="1:9" x14ac:dyDescent="0.25">
      <c r="A45" s="10"/>
      <c r="B45" s="20"/>
      <c r="C45" s="20"/>
      <c r="D45" s="20"/>
      <c r="E45" s="10"/>
      <c r="F45" s="10"/>
      <c r="G45" s="10"/>
    </row>
    <row r="46" spans="1:9" ht="30" x14ac:dyDescent="0.25">
      <c r="A46" s="10"/>
      <c r="B46" s="16" t="s">
        <v>42</v>
      </c>
      <c r="C46" s="15"/>
      <c r="D46" s="16" t="s">
        <v>43</v>
      </c>
      <c r="E46" s="10"/>
      <c r="F46" s="10"/>
      <c r="G46" s="10"/>
    </row>
    <row r="47" spans="1:9" x14ac:dyDescent="0.25">
      <c r="A47" s="7">
        <f>($B$8*$B$6*$B$5)</f>
        <v>94500</v>
      </c>
      <c r="B47" s="10">
        <f>C47-A47</f>
        <v>5250</v>
      </c>
      <c r="C47" s="10">
        <f>B8*B6*B12</f>
        <v>99750</v>
      </c>
      <c r="D47" s="10">
        <f>E47-C47</f>
        <v>-5250</v>
      </c>
      <c r="E47" s="7">
        <f>($B$8*$B$13*$B$12)</f>
        <v>94500</v>
      </c>
      <c r="F47" s="10"/>
      <c r="G47" s="10"/>
    </row>
    <row r="48" spans="1:9" x14ac:dyDescent="0.25">
      <c r="A48" s="7">
        <f>$B$9*$B$7*$B$5</f>
        <v>81000</v>
      </c>
      <c r="B48" s="10">
        <f>C48-A48</f>
        <v>4500</v>
      </c>
      <c r="C48" s="10">
        <f>B9*B7*B12</f>
        <v>85500</v>
      </c>
      <c r="D48" s="10">
        <f>E48-C48</f>
        <v>6750</v>
      </c>
      <c r="E48" s="5">
        <f>$B$9*$B$14*$B$12</f>
        <v>92250</v>
      </c>
      <c r="F48" s="10"/>
      <c r="G48" s="10"/>
    </row>
    <row r="49" spans="1:7" x14ac:dyDescent="0.25">
      <c r="A49" s="12">
        <f>SUM(A47:A48)</f>
        <v>175500</v>
      </c>
      <c r="B49" s="10">
        <f>C49-A49</f>
        <v>9750</v>
      </c>
      <c r="C49" s="9">
        <f>SUM(C47:C48)</f>
        <v>185250</v>
      </c>
      <c r="D49" s="10">
        <f>E49-C49</f>
        <v>1500</v>
      </c>
      <c r="E49" s="9">
        <f>SUM(E47:E48)</f>
        <v>186750</v>
      </c>
      <c r="F49" s="10"/>
      <c r="G49" s="9"/>
    </row>
    <row r="50" spans="1:7" x14ac:dyDescent="0.25">
      <c r="A50" s="10"/>
      <c r="B50" s="10"/>
      <c r="C50" s="10"/>
      <c r="D50" s="10"/>
      <c r="E50" s="10"/>
      <c r="F50" s="10"/>
      <c r="G50" s="10"/>
    </row>
    <row r="51" spans="1:7" x14ac:dyDescent="0.25">
      <c r="A51" s="10"/>
      <c r="B51" s="10" t="s">
        <v>44</v>
      </c>
      <c r="C51" s="10"/>
      <c r="D51" s="10" t="s">
        <v>47</v>
      </c>
      <c r="E51" s="10"/>
      <c r="F51" s="10" t="s">
        <v>66</v>
      </c>
      <c r="G51" s="10"/>
    </row>
    <row r="52" spans="1:7" x14ac:dyDescent="0.25">
      <c r="A52" s="10"/>
      <c r="B52" s="10" t="s">
        <v>45</v>
      </c>
      <c r="C52" s="10"/>
      <c r="D52" s="10" t="s">
        <v>45</v>
      </c>
      <c r="E52" s="10"/>
      <c r="F52" s="10"/>
      <c r="G52" s="10"/>
    </row>
    <row r="53" spans="1:7" x14ac:dyDescent="0.25">
      <c r="A53" s="10"/>
      <c r="B53" s="10" t="s">
        <v>46</v>
      </c>
      <c r="C53" s="10"/>
      <c r="D53" s="10" t="s">
        <v>46</v>
      </c>
      <c r="E53" s="10"/>
      <c r="F53" s="10"/>
      <c r="G53" s="10"/>
    </row>
    <row r="55" spans="1:7" x14ac:dyDescent="0.25">
      <c r="A55" s="17" t="s">
        <v>49</v>
      </c>
      <c r="B55" s="13">
        <f>E49-A49</f>
        <v>11250</v>
      </c>
    </row>
    <row r="56" spans="1:7" ht="30" x14ac:dyDescent="0.25">
      <c r="A56" s="2" t="s">
        <v>48</v>
      </c>
      <c r="B56">
        <f>B49+D49</f>
        <v>11250</v>
      </c>
    </row>
    <row r="58" spans="1:7" x14ac:dyDescent="0.25">
      <c r="A58" t="s">
        <v>50</v>
      </c>
      <c r="D58">
        <f>B6*B12</f>
        <v>14250</v>
      </c>
      <c r="E58" t="s">
        <v>51</v>
      </c>
    </row>
    <row r="59" spans="1:7" x14ac:dyDescent="0.25">
      <c r="A59" t="s">
        <v>52</v>
      </c>
      <c r="D59">
        <f>B7*B12</f>
        <v>9500</v>
      </c>
    </row>
    <row r="60" spans="1:7" x14ac:dyDescent="0.25">
      <c r="A60" t="s">
        <v>53</v>
      </c>
    </row>
  </sheetData>
  <mergeCells count="2">
    <mergeCell ref="B26:D26"/>
    <mergeCell ref="B45:D4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esempio guida</vt:lpstr>
      <vt:lpstr>Merlino</vt:lpstr>
      <vt:lpstr>Foglio3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Lazzarotti</dc:creator>
  <cp:lastModifiedBy>Valentina Lazzarotti</cp:lastModifiedBy>
  <dcterms:created xsi:type="dcterms:W3CDTF">2014-04-14T12:48:35Z</dcterms:created>
  <dcterms:modified xsi:type="dcterms:W3CDTF">2014-04-15T12:48:44Z</dcterms:modified>
</cp:coreProperties>
</file>