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Es1" sheetId="4" r:id="rId1"/>
    <sheet name="Es2" sheetId="5" r:id="rId2"/>
    <sheet name="Es3" sheetId="6" r:id="rId3"/>
    <sheet name="Es4" sheetId="7" r:id="rId4"/>
    <sheet name="Es5" sheetId="8" r:id="rId5"/>
    <sheet name="Es6" sheetId="9" r:id="rId6"/>
    <sheet name="Es7" sheetId="11" r:id="rId7"/>
    <sheet name="Es8" sheetId="12" r:id="rId8"/>
    <sheet name="Es9" sheetId="13" r:id="rId9"/>
    <sheet name="Es10" sheetId="14" r:id="rId10"/>
    <sheet name="Es11" sheetId="15" r:id="rId11"/>
    <sheet name="Es12" sheetId="16" r:id="rId12"/>
  </sheets>
  <calcPr calcId="145621"/>
</workbook>
</file>

<file path=xl/calcChain.xml><?xml version="1.0" encoding="utf-8"?>
<calcChain xmlns="http://schemas.openxmlformats.org/spreadsheetml/2006/main">
  <c r="B21" i="16" l="1"/>
  <c r="B24" i="16" s="1"/>
  <c r="D7" i="16"/>
  <c r="D6" i="16"/>
  <c r="C8" i="16"/>
  <c r="B8" i="16"/>
  <c r="A14" i="16"/>
  <c r="A13" i="16"/>
  <c r="B11" i="16"/>
  <c r="A12" i="16"/>
  <c r="C12" i="16"/>
  <c r="B12" i="16"/>
  <c r="B24" i="15"/>
  <c r="B21" i="15"/>
  <c r="D7" i="15"/>
  <c r="D6" i="15"/>
  <c r="C8" i="15"/>
  <c r="B8" i="15"/>
  <c r="A14" i="15"/>
  <c r="A13" i="15"/>
  <c r="B11" i="15"/>
  <c r="A12" i="15"/>
  <c r="C12" i="15"/>
  <c r="B12" i="15"/>
  <c r="B25" i="14"/>
  <c r="B28" i="14" s="1"/>
  <c r="D9" i="14"/>
  <c r="D8" i="14"/>
  <c r="D7" i="14"/>
  <c r="D6" i="14"/>
  <c r="C10" i="14"/>
  <c r="B10" i="14"/>
  <c r="A18" i="14"/>
  <c r="A17" i="14"/>
  <c r="A16" i="14"/>
  <c r="A15" i="14"/>
  <c r="B13" i="14"/>
  <c r="A14" i="14"/>
  <c r="C14" i="14"/>
  <c r="B14" i="14"/>
  <c r="B21" i="13"/>
  <c r="B24" i="13" s="1"/>
  <c r="D7" i="13"/>
  <c r="D6" i="13"/>
  <c r="C8" i="13"/>
  <c r="B8" i="13"/>
  <c r="D8" i="13" s="1"/>
  <c r="A14" i="13"/>
  <c r="A13" i="13"/>
  <c r="C12" i="13"/>
  <c r="B12" i="13"/>
  <c r="B24" i="12"/>
  <c r="B21" i="12"/>
  <c r="E7" i="12"/>
  <c r="E6" i="12"/>
  <c r="D8" i="12"/>
  <c r="C8" i="12"/>
  <c r="B8" i="12"/>
  <c r="A14" i="12"/>
  <c r="A13" i="12"/>
  <c r="B11" i="12"/>
  <c r="A12" i="12"/>
  <c r="D12" i="12"/>
  <c r="C12" i="12"/>
  <c r="B12" i="12"/>
  <c r="B13" i="11"/>
  <c r="C13" i="11"/>
  <c r="D13" i="11"/>
  <c r="A14" i="11"/>
  <c r="A15" i="11"/>
  <c r="A16" i="11"/>
  <c r="B23" i="11"/>
  <c r="B26" i="11" s="1"/>
  <c r="E8" i="11"/>
  <c r="E7" i="11"/>
  <c r="E6" i="11"/>
  <c r="D9" i="11"/>
  <c r="C9" i="11"/>
  <c r="B9" i="11"/>
  <c r="B12" i="11"/>
  <c r="A13" i="11"/>
  <c r="B23" i="9"/>
  <c r="B26" i="9" s="1"/>
  <c r="D8" i="9"/>
  <c r="D7" i="9"/>
  <c r="D6" i="9"/>
  <c r="C9" i="9"/>
  <c r="B9" i="9"/>
  <c r="D9" i="9" s="1"/>
  <c r="A16" i="9"/>
  <c r="A15" i="9"/>
  <c r="A14" i="9"/>
  <c r="B12" i="9"/>
  <c r="A13" i="9"/>
  <c r="C13" i="9"/>
  <c r="B13" i="9"/>
  <c r="B24" i="8"/>
  <c r="B21" i="8"/>
  <c r="E7" i="8"/>
  <c r="E6" i="8"/>
  <c r="D8" i="8"/>
  <c r="C8" i="8"/>
  <c r="B8" i="8"/>
  <c r="A14" i="8"/>
  <c r="A13" i="8"/>
  <c r="B11" i="8"/>
  <c r="A12" i="8"/>
  <c r="D12" i="8"/>
  <c r="C12" i="8"/>
  <c r="B12" i="8"/>
  <c r="B21" i="7"/>
  <c r="B24" i="7" s="1"/>
  <c r="E7" i="7"/>
  <c r="E6" i="7"/>
  <c r="D8" i="7"/>
  <c r="C8" i="7"/>
  <c r="B8" i="7"/>
  <c r="A14" i="7"/>
  <c r="A13" i="7"/>
  <c r="B11" i="7"/>
  <c r="A12" i="7"/>
  <c r="D12" i="7"/>
  <c r="C12" i="7"/>
  <c r="B12" i="7"/>
  <c r="B21" i="6"/>
  <c r="B24" i="6" s="1"/>
  <c r="E7" i="6"/>
  <c r="E6" i="6"/>
  <c r="D8" i="6"/>
  <c r="C8" i="6"/>
  <c r="B8" i="6"/>
  <c r="A14" i="6"/>
  <c r="A13" i="6"/>
  <c r="B11" i="6"/>
  <c r="A12" i="6"/>
  <c r="D12" i="6"/>
  <c r="C12" i="6"/>
  <c r="B12" i="6"/>
  <c r="B24" i="5"/>
  <c r="B21" i="5"/>
  <c r="D7" i="5"/>
  <c r="D6" i="5"/>
  <c r="C8" i="5"/>
  <c r="B8" i="5"/>
  <c r="A14" i="5"/>
  <c r="A13" i="5"/>
  <c r="B11" i="5"/>
  <c r="A12" i="5"/>
  <c r="C12" i="5"/>
  <c r="B12" i="5"/>
  <c r="B26" i="4"/>
  <c r="B23" i="4"/>
  <c r="E8" i="4"/>
  <c r="E7" i="4"/>
  <c r="E6" i="4"/>
  <c r="D9" i="4"/>
  <c r="C9" i="4"/>
  <c r="B9" i="4"/>
  <c r="A16" i="4"/>
  <c r="A15" i="4"/>
  <c r="A14" i="4"/>
  <c r="B12" i="4"/>
  <c r="A13" i="4"/>
  <c r="D13" i="4"/>
  <c r="C13" i="4"/>
  <c r="B13" i="4"/>
  <c r="D8" i="16" l="1"/>
  <c r="C14" i="16" s="1"/>
  <c r="G7" i="16" s="1"/>
  <c r="G14" i="16" s="1"/>
  <c r="D8" i="15"/>
  <c r="B14" i="15" s="1"/>
  <c r="F7" i="15" s="1"/>
  <c r="F14" i="15" s="1"/>
  <c r="C14" i="15"/>
  <c r="G7" i="15" s="1"/>
  <c r="G14" i="15" s="1"/>
  <c r="B13" i="15"/>
  <c r="C13" i="15"/>
  <c r="D13" i="15"/>
  <c r="D14" i="15"/>
  <c r="D10" i="14"/>
  <c r="C17" i="14" s="1"/>
  <c r="G8" i="14" s="1"/>
  <c r="G17" i="14" s="1"/>
  <c r="B17" i="14"/>
  <c r="C18" i="14"/>
  <c r="G9" i="14" s="1"/>
  <c r="G18" i="14" s="1"/>
  <c r="B18" i="14"/>
  <c r="C15" i="14"/>
  <c r="B16" i="14"/>
  <c r="F7" i="14" s="1"/>
  <c r="F16" i="14" s="1"/>
  <c r="C16" i="14"/>
  <c r="G7" i="14" s="1"/>
  <c r="G16" i="14" s="1"/>
  <c r="B14" i="13"/>
  <c r="F7" i="13" s="1"/>
  <c r="F14" i="13" s="1"/>
  <c r="C14" i="13"/>
  <c r="G7" i="13" s="1"/>
  <c r="G14" i="13" s="1"/>
  <c r="B13" i="13"/>
  <c r="C13" i="13"/>
  <c r="E8" i="12"/>
  <c r="C14" i="12" s="1"/>
  <c r="H7" i="12" s="1"/>
  <c r="H14" i="12" s="1"/>
  <c r="B14" i="12"/>
  <c r="G7" i="12" s="1"/>
  <c r="G14" i="12" s="1"/>
  <c r="D13" i="12"/>
  <c r="D14" i="12"/>
  <c r="I7" i="12" s="1"/>
  <c r="I14" i="12" s="1"/>
  <c r="B13" i="12"/>
  <c r="C13" i="12"/>
  <c r="E9" i="11"/>
  <c r="C16" i="11" s="1"/>
  <c r="H8" i="11" s="1"/>
  <c r="H16" i="11" s="1"/>
  <c r="D15" i="11"/>
  <c r="I7" i="11" s="1"/>
  <c r="I15" i="11" s="1"/>
  <c r="B15" i="11"/>
  <c r="G7" i="11" s="1"/>
  <c r="G15" i="11" s="1"/>
  <c r="B15" i="9"/>
  <c r="F7" i="9" s="1"/>
  <c r="F15" i="9" s="1"/>
  <c r="C15" i="9"/>
  <c r="G7" i="9" s="1"/>
  <c r="G15" i="9" s="1"/>
  <c r="B14" i="9"/>
  <c r="C16" i="9"/>
  <c r="G8" i="9" s="1"/>
  <c r="G16" i="9" s="1"/>
  <c r="C14" i="9"/>
  <c r="B16" i="9"/>
  <c r="E8" i="8"/>
  <c r="D13" i="8" s="1"/>
  <c r="E8" i="7"/>
  <c r="B14" i="7" s="1"/>
  <c r="G7" i="7"/>
  <c r="G14" i="7" s="1"/>
  <c r="C13" i="7"/>
  <c r="D14" i="7"/>
  <c r="I7" i="7" s="1"/>
  <c r="I14" i="7" s="1"/>
  <c r="D13" i="7"/>
  <c r="E8" i="6"/>
  <c r="C13" i="6" s="1"/>
  <c r="B14" i="6"/>
  <c r="G7" i="6"/>
  <c r="G14" i="6" s="1"/>
  <c r="D13" i="6"/>
  <c r="B13" i="6"/>
  <c r="D14" i="6"/>
  <c r="I7" i="6" s="1"/>
  <c r="I14" i="6" s="1"/>
  <c r="D8" i="5"/>
  <c r="C13" i="5" s="1"/>
  <c r="C14" i="5"/>
  <c r="G7" i="5" s="1"/>
  <c r="G14" i="5" s="1"/>
  <c r="E9" i="4"/>
  <c r="C16" i="4" s="1"/>
  <c r="H8" i="4" s="1"/>
  <c r="H16" i="4" s="1"/>
  <c r="C13" i="16" l="1"/>
  <c r="G6" i="16" s="1"/>
  <c r="G13" i="16" s="1"/>
  <c r="B13" i="16"/>
  <c r="F6" i="16"/>
  <c r="F13" i="16" s="1"/>
  <c r="B14" i="16"/>
  <c r="G6" i="15"/>
  <c r="G13" i="15" s="1"/>
  <c r="C15" i="15"/>
  <c r="F6" i="15"/>
  <c r="F13" i="15" s="1"/>
  <c r="B25" i="15" s="1"/>
  <c r="B26" i="15" s="1"/>
  <c r="A27" i="15" s="1"/>
  <c r="A30" i="15"/>
  <c r="B15" i="15"/>
  <c r="D15" i="15" s="1"/>
  <c r="B15" i="14"/>
  <c r="D15" i="14" s="1"/>
  <c r="D16" i="14"/>
  <c r="F8" i="14"/>
  <c r="F17" i="14" s="1"/>
  <c r="D17" i="14"/>
  <c r="G6" i="14"/>
  <c r="G15" i="14" s="1"/>
  <c r="C19" i="14"/>
  <c r="D18" i="14"/>
  <c r="F9" i="14"/>
  <c r="F18" i="14" s="1"/>
  <c r="F6" i="14"/>
  <c r="F15" i="14" s="1"/>
  <c r="A34" i="14"/>
  <c r="F6" i="13"/>
  <c r="F13" i="13" s="1"/>
  <c r="A30" i="13"/>
  <c r="B15" i="13"/>
  <c r="D14" i="13"/>
  <c r="D13" i="13"/>
  <c r="G6" i="13"/>
  <c r="G13" i="13" s="1"/>
  <c r="C15" i="13"/>
  <c r="E14" i="12"/>
  <c r="H6" i="12"/>
  <c r="H13" i="12" s="1"/>
  <c r="C15" i="12"/>
  <c r="A30" i="12"/>
  <c r="B15" i="12"/>
  <c r="E15" i="12" s="1"/>
  <c r="E13" i="12"/>
  <c r="G6" i="12"/>
  <c r="G13" i="12" s="1"/>
  <c r="I6" i="12"/>
  <c r="I13" i="12" s="1"/>
  <c r="D15" i="12"/>
  <c r="C15" i="11"/>
  <c r="H7" i="11" s="1"/>
  <c r="H15" i="11" s="1"/>
  <c r="D14" i="11"/>
  <c r="I6" i="11" s="1"/>
  <c r="I14" i="11" s="1"/>
  <c r="C14" i="11"/>
  <c r="C17" i="11" s="1"/>
  <c r="B16" i="11"/>
  <c r="D16" i="11"/>
  <c r="I8" i="11" s="1"/>
  <c r="I16" i="11" s="1"/>
  <c r="B14" i="11"/>
  <c r="G6" i="11" s="1"/>
  <c r="G14" i="11" s="1"/>
  <c r="D15" i="9"/>
  <c r="D16" i="9"/>
  <c r="F8" i="9"/>
  <c r="F16" i="9" s="1"/>
  <c r="G6" i="9"/>
  <c r="G14" i="9" s="1"/>
  <c r="C17" i="9"/>
  <c r="F6" i="9"/>
  <c r="F14" i="9" s="1"/>
  <c r="A32" i="9"/>
  <c r="D14" i="9"/>
  <c r="B17" i="9"/>
  <c r="C13" i="8"/>
  <c r="H6" i="8" s="1"/>
  <c r="H13" i="8" s="1"/>
  <c r="D14" i="8"/>
  <c r="I7" i="8" s="1"/>
  <c r="I14" i="8" s="1"/>
  <c r="B13" i="8"/>
  <c r="G6" i="8" s="1"/>
  <c r="G13" i="8" s="1"/>
  <c r="C14" i="8"/>
  <c r="H7" i="8" s="1"/>
  <c r="H14" i="8" s="1"/>
  <c r="B14" i="8"/>
  <c r="B15" i="8" s="1"/>
  <c r="I6" i="8"/>
  <c r="I13" i="8" s="1"/>
  <c r="D15" i="8"/>
  <c r="B13" i="7"/>
  <c r="G6" i="7" s="1"/>
  <c r="G13" i="7" s="1"/>
  <c r="C14" i="7"/>
  <c r="H7" i="7" s="1"/>
  <c r="H14" i="7" s="1"/>
  <c r="E13" i="7"/>
  <c r="E14" i="7"/>
  <c r="H6" i="7"/>
  <c r="H13" i="7" s="1"/>
  <c r="I6" i="7"/>
  <c r="I13" i="7" s="1"/>
  <c r="D15" i="7"/>
  <c r="C14" i="6"/>
  <c r="H7" i="6" s="1"/>
  <c r="H14" i="6" s="1"/>
  <c r="E14" i="6"/>
  <c r="H6" i="6"/>
  <c r="H13" i="6" s="1"/>
  <c r="C15" i="6"/>
  <c r="G6" i="6"/>
  <c r="G13" i="6" s="1"/>
  <c r="B25" i="6" s="1"/>
  <c r="B26" i="6" s="1"/>
  <c r="A27" i="6" s="1"/>
  <c r="A30" i="6"/>
  <c r="B15" i="6"/>
  <c r="E13" i="6"/>
  <c r="I6" i="6"/>
  <c r="I13" i="6" s="1"/>
  <c r="D15" i="6"/>
  <c r="B13" i="5"/>
  <c r="D13" i="5" s="1"/>
  <c r="B14" i="5"/>
  <c r="F7" i="5" s="1"/>
  <c r="F14" i="5" s="1"/>
  <c r="G6" i="5"/>
  <c r="G13" i="5" s="1"/>
  <c r="C15" i="5"/>
  <c r="C14" i="4"/>
  <c r="H6" i="4" s="1"/>
  <c r="H14" i="4" s="1"/>
  <c r="B14" i="4"/>
  <c r="G6" i="4" s="1"/>
  <c r="G14" i="4" s="1"/>
  <c r="D15" i="4"/>
  <c r="I7" i="4" s="1"/>
  <c r="I15" i="4" s="1"/>
  <c r="B16" i="4"/>
  <c r="G8" i="4" s="1"/>
  <c r="G16" i="4" s="1"/>
  <c r="D14" i="4"/>
  <c r="C15" i="4"/>
  <c r="H7" i="4" s="1"/>
  <c r="H15" i="4" s="1"/>
  <c r="B15" i="4"/>
  <c r="D16" i="4"/>
  <c r="I8" i="4" s="1"/>
  <c r="I16" i="4" s="1"/>
  <c r="A30" i="16" l="1"/>
  <c r="C15" i="16"/>
  <c r="D13" i="16"/>
  <c r="B15" i="16"/>
  <c r="D15" i="16" s="1"/>
  <c r="F7" i="16"/>
  <c r="F14" i="16" s="1"/>
  <c r="B25" i="16" s="1"/>
  <c r="B26" i="16" s="1"/>
  <c r="A27" i="16" s="1"/>
  <c r="D14" i="16"/>
  <c r="B19" i="14"/>
  <c r="D19" i="14" s="1"/>
  <c r="B29" i="14"/>
  <c r="B30" i="14" s="1"/>
  <c r="A31" i="14" s="1"/>
  <c r="D15" i="13"/>
  <c r="B25" i="13"/>
  <c r="B26" i="13" s="1"/>
  <c r="A27" i="13" s="1"/>
  <c r="B25" i="12"/>
  <c r="B26" i="12" s="1"/>
  <c r="A27" i="12" s="1"/>
  <c r="E16" i="11"/>
  <c r="B17" i="11"/>
  <c r="H6" i="11"/>
  <c r="H14" i="11" s="1"/>
  <c r="G8" i="11"/>
  <c r="G16" i="11" s="1"/>
  <c r="E14" i="11"/>
  <c r="A32" i="11"/>
  <c r="D17" i="11"/>
  <c r="E15" i="11"/>
  <c r="D17" i="9"/>
  <c r="B27" i="9"/>
  <c r="B28" i="9" s="1"/>
  <c r="A29" i="9" s="1"/>
  <c r="A30" i="8"/>
  <c r="G7" i="8"/>
  <c r="G14" i="8" s="1"/>
  <c r="B25" i="8" s="1"/>
  <c r="B26" i="8" s="1"/>
  <c r="A27" i="8" s="1"/>
  <c r="E14" i="8"/>
  <c r="E13" i="8"/>
  <c r="C15" i="8"/>
  <c r="E15" i="8"/>
  <c r="B15" i="7"/>
  <c r="B25" i="7"/>
  <c r="B26" i="7" s="1"/>
  <c r="A27" i="7" s="1"/>
  <c r="A30" i="7"/>
  <c r="C15" i="7"/>
  <c r="E15" i="7"/>
  <c r="E15" i="6"/>
  <c r="A30" i="5"/>
  <c r="B15" i="5"/>
  <c r="D15" i="5" s="1"/>
  <c r="F6" i="5"/>
  <c r="F13" i="5" s="1"/>
  <c r="D14" i="5"/>
  <c r="B25" i="5"/>
  <c r="B26" i="5" s="1"/>
  <c r="A27" i="5" s="1"/>
  <c r="B17" i="4"/>
  <c r="E15" i="4"/>
  <c r="E14" i="4"/>
  <c r="G7" i="4"/>
  <c r="G15" i="4" s="1"/>
  <c r="I6" i="4"/>
  <c r="I14" i="4" s="1"/>
  <c r="B27" i="4" s="1"/>
  <c r="B28" i="4" s="1"/>
  <c r="A29" i="4" s="1"/>
  <c r="D17" i="4"/>
  <c r="C17" i="4"/>
  <c r="E16" i="4"/>
  <c r="A32" i="4"/>
  <c r="B27" i="11" l="1"/>
  <c r="B28" i="11" s="1"/>
  <c r="A29" i="11" s="1"/>
  <c r="E17" i="11"/>
  <c r="E17" i="4"/>
</calcChain>
</file>

<file path=xl/sharedStrings.xml><?xml version="1.0" encoding="utf-8"?>
<sst xmlns="http://schemas.openxmlformats.org/spreadsheetml/2006/main" count="317" uniqueCount="77">
  <si>
    <t>Chi-Square Test</t>
  </si>
  <si>
    <t>Observed Frequencies</t>
  </si>
  <si>
    <t>Expected Frequencies</t>
  </si>
  <si>
    <t>Calculations</t>
  </si>
  <si>
    <t>fo-fe</t>
  </si>
  <si>
    <t>(fo-fe)^2/fe</t>
  </si>
  <si>
    <t>Row variable</t>
  </si>
  <si>
    <t>Column variable</t>
  </si>
  <si>
    <t>Total</t>
  </si>
  <si>
    <t>Data</t>
  </si>
  <si>
    <t>Level of Significance</t>
  </si>
  <si>
    <t>Number of Rows</t>
  </si>
  <si>
    <t>Number of Columns</t>
  </si>
  <si>
    <t>Degrees of Freedom</t>
  </si>
  <si>
    <t>Results</t>
  </si>
  <si>
    <t>Critical Value</t>
  </si>
  <si>
    <t>Chi-Square Test Statistic</t>
  </si>
  <si>
    <r>
      <t>p</t>
    </r>
    <r>
      <rPr>
        <b/>
        <sz val="11"/>
        <color theme="1"/>
        <rFont val="Calibri"/>
        <family val="2"/>
        <scheme val="minor"/>
      </rPr>
      <t>-Value</t>
    </r>
  </si>
  <si>
    <t>Expected frequency assumption</t>
  </si>
  <si>
    <t>SPORT</t>
  </si>
  <si>
    <t>PESO</t>
  </si>
  <si>
    <t>SI</t>
  </si>
  <si>
    <t>NO</t>
  </si>
  <si>
    <t>M</t>
  </si>
  <si>
    <t>F</t>
  </si>
  <si>
    <t>Possiede un mezzo inquinante</t>
  </si>
  <si>
    <t xml:space="preserve">Possiede un mezzo  non inquinate </t>
  </si>
  <si>
    <t>Licenzia media</t>
  </si>
  <si>
    <t>Diploma di maturità</t>
  </si>
  <si>
    <t>Laurea</t>
  </si>
  <si>
    <t>Tipo Industria</t>
  </si>
  <si>
    <t>Durata contratto</t>
  </si>
  <si>
    <t>A</t>
  </si>
  <si>
    <t>NA</t>
  </si>
  <si>
    <t>rifiuto</t>
  </si>
  <si>
    <t>p-value&lt;0,05</t>
  </si>
  <si>
    <t>min 30</t>
  </si>
  <si>
    <t>Auto</t>
  </si>
  <si>
    <t>Mezzo Pubblico</t>
  </si>
  <si>
    <t>Altro</t>
  </si>
  <si>
    <t>bassa</t>
  </si>
  <si>
    <t>media</t>
  </si>
  <si>
    <t>alta</t>
  </si>
  <si>
    <t>Sedentario</t>
  </si>
  <si>
    <t>Dinamico</t>
  </si>
  <si>
    <t>Stile di vita</t>
  </si>
  <si>
    <t>Spesa prodotti discografici</t>
  </si>
  <si>
    <t>B</t>
  </si>
  <si>
    <t>C</t>
  </si>
  <si>
    <t>Asili nido</t>
  </si>
  <si>
    <t>Baby parking</t>
  </si>
  <si>
    <t>Nidi familiari</t>
  </si>
  <si>
    <t>Farmacie</t>
  </si>
  <si>
    <t>Parafarmacie</t>
  </si>
  <si>
    <t>Giovani</t>
  </si>
  <si>
    <t>Adulti</t>
  </si>
  <si>
    <t>Anziani</t>
  </si>
  <si>
    <t>Donna</t>
  </si>
  <si>
    <t>Uomo</t>
  </si>
  <si>
    <t>Biologiche</t>
  </si>
  <si>
    <t>Standard</t>
  </si>
  <si>
    <t>Tipologia uova</t>
  </si>
  <si>
    <t>Sesso</t>
  </si>
  <si>
    <t>es 12</t>
  </si>
  <si>
    <t>SESSO</t>
  </si>
  <si>
    <t>CONOSCENZA BRAND</t>
  </si>
  <si>
    <t>Extra urbana</t>
  </si>
  <si>
    <t>Urbana</t>
  </si>
  <si>
    <t>Zona di residenza</t>
  </si>
  <si>
    <t>Presenza figli minorenni in famiglia</t>
  </si>
  <si>
    <t>Tip contenuto acq</t>
  </si>
  <si>
    <t>Dispositivo elettronico posseduto</t>
  </si>
  <si>
    <t>Brano musicale</t>
  </si>
  <si>
    <t>Video musicale</t>
  </si>
  <si>
    <t xml:space="preserve">Film </t>
  </si>
  <si>
    <t>Applicazione</t>
  </si>
  <si>
    <t>TIPOLOGIA UOVA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</si>
</sst>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0" fontId="1" fillId="3" borderId="3" xfId="0" applyFont="1" applyFill="1" applyBorder="1" applyAlignment="1" applyProtection="1">
      <alignment horizontal="right"/>
      <protection locked="0"/>
    </xf>
    <xf numFmtId="0" fontId="0" fillId="2" borderId="3" xfId="0" applyFont="1" applyFill="1" applyBorder="1" applyAlignment="1" applyProtection="1">
      <alignment horizontal="right"/>
      <protection locked="0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0" fillId="0" borderId="3" xfId="0" applyBorder="1"/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/>
    <xf numFmtId="0" fontId="2" fillId="4" borderId="3" xfId="0" applyFont="1" applyFill="1" applyBorder="1"/>
    <xf numFmtId="0" fontId="1" fillId="4" borderId="5" xfId="0" applyFont="1" applyFill="1" applyBorder="1" applyAlignment="1">
      <alignment horizontal="center"/>
    </xf>
    <xf numFmtId="0" fontId="3" fillId="0" borderId="0" xfId="0" applyFont="1"/>
    <xf numFmtId="0" fontId="0" fillId="5" borderId="3" xfId="0" applyFont="1" applyFill="1" applyBorder="1" applyProtection="1">
      <protection locked="0"/>
    </xf>
    <xf numFmtId="0" fontId="1" fillId="5" borderId="3" xfId="0" applyFont="1" applyFill="1" applyBorder="1" applyProtection="1">
      <protection locked="0"/>
    </xf>
    <xf numFmtId="17" fontId="1" fillId="3" borderId="3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571500</xdr:colOff>
      <xdr:row>5</xdr:row>
      <xdr:rowOff>104775</xdr:rowOff>
    </xdr:from>
    <xdr:to>
      <xdr:col>22</xdr:col>
      <xdr:colOff>371094</xdr:colOff>
      <xdr:row>20</xdr:row>
      <xdr:rowOff>41275</xdr:rowOff>
    </xdr:to>
    <xdr:sp macro="" textlink="">
      <xdr:nvSpPr>
        <xdr:cNvPr id="2" name="TextBox 1"/>
        <xdr:cNvSpPr txBox="1"/>
      </xdr:nvSpPr>
      <xdr:spPr>
        <a:xfrm>
          <a:off x="12153900" y="1057275"/>
          <a:ext cx="2237994" cy="279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100"/>
            <a:t>
PHStat2 User Note:
Enter replacement labels for the row and column variables as well as the observed frequency counts in the table that starts in row 3.
Note: The #DIV/0! error messages will disappear after you enter the observed frequency counts.
(Before continuing, press the Delete key to delete this note.)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3" workbookViewId="0">
      <selection activeCell="B27" sqref="B27"/>
    </sheetView>
  </sheetViews>
  <sheetFormatPr defaultRowHeight="15" x14ac:dyDescent="0.25"/>
  <cols>
    <col min="1" max="1" width="22.7109375" bestFit="1" customWidth="1"/>
    <col min="6" max="6" width="4.7109375" customWidth="1"/>
  </cols>
  <sheetData>
    <row r="1" spans="1:9" x14ac:dyDescent="0.25">
      <c r="A1" s="1" t="s">
        <v>0</v>
      </c>
    </row>
    <row r="3" spans="1:9" x14ac:dyDescent="0.25">
      <c r="A3" s="2" t="s">
        <v>1</v>
      </c>
      <c r="B3" s="2"/>
      <c r="C3" s="2"/>
      <c r="D3" s="2"/>
      <c r="E3" s="2"/>
    </row>
    <row r="4" spans="1:9" x14ac:dyDescent="0.25">
      <c r="A4" s="3"/>
      <c r="B4" s="11" t="s">
        <v>20</v>
      </c>
      <c r="C4" s="12"/>
      <c r="D4" s="13"/>
      <c r="E4" s="3"/>
      <c r="G4" t="s">
        <v>3</v>
      </c>
    </row>
    <row r="5" spans="1:9" x14ac:dyDescent="0.25">
      <c r="A5" s="8" t="s">
        <v>19</v>
      </c>
      <c r="B5" s="8">
        <v>0</v>
      </c>
      <c r="C5" s="8">
        <v>1</v>
      </c>
      <c r="D5" s="8">
        <v>2</v>
      </c>
      <c r="E5" s="7" t="s">
        <v>8</v>
      </c>
      <c r="G5" s="6" t="s">
        <v>4</v>
      </c>
      <c r="H5" s="6"/>
      <c r="I5" s="6"/>
    </row>
    <row r="6" spans="1:9" x14ac:dyDescent="0.25">
      <c r="A6" s="18">
        <v>0</v>
      </c>
      <c r="B6" s="10">
        <v>30</v>
      </c>
      <c r="C6" s="10">
        <v>70</v>
      </c>
      <c r="D6" s="10">
        <v>0</v>
      </c>
      <c r="E6" s="30">
        <f>SUM(B6:D6)</f>
        <v>100</v>
      </c>
      <c r="G6">
        <f>B6-B14</f>
        <v>11.25</v>
      </c>
      <c r="H6">
        <f>C6-C14</f>
        <v>26.25</v>
      </c>
      <c r="I6">
        <f>D6-D14</f>
        <v>-37.5</v>
      </c>
    </row>
    <row r="7" spans="1:9" x14ac:dyDescent="0.25">
      <c r="A7" s="18">
        <v>1</v>
      </c>
      <c r="B7" s="10">
        <v>20</v>
      </c>
      <c r="C7" s="10">
        <v>30</v>
      </c>
      <c r="D7" s="10">
        <v>60</v>
      </c>
      <c r="E7" s="30">
        <f>SUM(B7:D7)</f>
        <v>110</v>
      </c>
      <c r="G7">
        <f>B7-B15</f>
        <v>-0.625</v>
      </c>
      <c r="H7">
        <f>C7-C15</f>
        <v>-18.125</v>
      </c>
      <c r="I7">
        <f>D7-D15</f>
        <v>18.75</v>
      </c>
    </row>
    <row r="8" spans="1:9" x14ac:dyDescent="0.25">
      <c r="A8" s="18">
        <v>2</v>
      </c>
      <c r="B8" s="10">
        <v>10</v>
      </c>
      <c r="C8" s="10">
        <v>40</v>
      </c>
      <c r="D8" s="10">
        <v>60</v>
      </c>
      <c r="E8" s="30">
        <f>SUM(B8:D8)</f>
        <v>110</v>
      </c>
      <c r="G8">
        <f>B8-B16</f>
        <v>-10.625</v>
      </c>
      <c r="H8">
        <f>C8-C16</f>
        <v>-8.125</v>
      </c>
      <c r="I8">
        <f>D8-D16</f>
        <v>18.75</v>
      </c>
    </row>
    <row r="9" spans="1:9" x14ac:dyDescent="0.25">
      <c r="A9" s="17" t="s">
        <v>8</v>
      </c>
      <c r="B9" s="30">
        <f>SUM(B6:B8)</f>
        <v>60</v>
      </c>
      <c r="C9" s="30">
        <f>SUM(C6:C8)</f>
        <v>140</v>
      </c>
      <c r="D9" s="30">
        <f>SUM(D6:D8)</f>
        <v>120</v>
      </c>
      <c r="E9" s="30">
        <f>SUM(B9:D9)</f>
        <v>320</v>
      </c>
    </row>
    <row r="11" spans="1:9" x14ac:dyDescent="0.25">
      <c r="A11" s="4" t="s">
        <v>2</v>
      </c>
      <c r="B11" s="4"/>
      <c r="C11" s="4"/>
      <c r="D11" s="4"/>
      <c r="E11" s="4"/>
    </row>
    <row r="12" spans="1:9" x14ac:dyDescent="0.25">
      <c r="A12" s="5"/>
      <c r="B12" s="14" t="str">
        <f>B4</f>
        <v>PESO</v>
      </c>
      <c r="C12" s="15"/>
      <c r="D12" s="16"/>
      <c r="E12" s="5"/>
    </row>
    <row r="13" spans="1:9" x14ac:dyDescent="0.25">
      <c r="A13" s="9" t="str">
        <f>A5</f>
        <v>SPORT</v>
      </c>
      <c r="B13" s="9">
        <f>B5</f>
        <v>0</v>
      </c>
      <c r="C13" s="9">
        <f>C5</f>
        <v>1</v>
      </c>
      <c r="D13" s="9">
        <f>D5</f>
        <v>2</v>
      </c>
      <c r="E13" s="9" t="s">
        <v>8</v>
      </c>
      <c r="G13" s="6" t="s">
        <v>5</v>
      </c>
      <c r="H13" s="6"/>
      <c r="I13" s="6"/>
    </row>
    <row r="14" spans="1:9" x14ac:dyDescent="0.25">
      <c r="A14" s="19">
        <f>A6</f>
        <v>0</v>
      </c>
      <c r="B14" s="5">
        <f>$E6*B$9/$E$9</f>
        <v>18.75</v>
      </c>
      <c r="C14" s="5">
        <f>$E6*C$9/$E$9</f>
        <v>43.75</v>
      </c>
      <c r="D14" s="5">
        <f>$E6*D$9/$E$9</f>
        <v>37.5</v>
      </c>
      <c r="E14" s="29">
        <f>SUM(B14:D14)</f>
        <v>100</v>
      </c>
      <c r="G14">
        <f>G6^2/B14</f>
        <v>6.75</v>
      </c>
      <c r="H14">
        <f>H6^2/C14</f>
        <v>15.75</v>
      </c>
      <c r="I14">
        <f>I6^2/D14</f>
        <v>37.5</v>
      </c>
    </row>
    <row r="15" spans="1:9" x14ac:dyDescent="0.25">
      <c r="A15" s="19">
        <f>A7</f>
        <v>1</v>
      </c>
      <c r="B15" s="5">
        <f>$E7*B$9/$E$9</f>
        <v>20.625</v>
      </c>
      <c r="C15" s="5">
        <f>$E7*C$9/$E$9</f>
        <v>48.125</v>
      </c>
      <c r="D15" s="5">
        <f>$E7*D$9/$E$9</f>
        <v>41.25</v>
      </c>
      <c r="E15" s="29">
        <f>SUM(B15:D15)</f>
        <v>110</v>
      </c>
      <c r="G15">
        <f>G7^2/B15</f>
        <v>1.893939393939394E-2</v>
      </c>
      <c r="H15">
        <f>H7^2/C15</f>
        <v>6.8262987012987013</v>
      </c>
      <c r="I15">
        <f>I7^2/D15</f>
        <v>8.5227272727272734</v>
      </c>
    </row>
    <row r="16" spans="1:9" x14ac:dyDescent="0.25">
      <c r="A16" s="19">
        <f>A8</f>
        <v>2</v>
      </c>
      <c r="B16" s="5">
        <f>$E8*B$9/$E$9</f>
        <v>20.625</v>
      </c>
      <c r="C16" s="5">
        <f>$E8*C$9/$E$9</f>
        <v>48.125</v>
      </c>
      <c r="D16" s="5">
        <f>$E8*D$9/$E$9</f>
        <v>41.25</v>
      </c>
      <c r="E16" s="29">
        <f>SUM(B16:D16)</f>
        <v>110</v>
      </c>
      <c r="G16">
        <f>G8^2/B16</f>
        <v>5.4734848484848486</v>
      </c>
      <c r="H16">
        <f>H8^2/C16</f>
        <v>1.3717532467532467</v>
      </c>
      <c r="I16">
        <f>I8^2/D16</f>
        <v>8.5227272727272734</v>
      </c>
    </row>
    <row r="17" spans="1:5" x14ac:dyDescent="0.25">
      <c r="A17" s="19" t="s">
        <v>8</v>
      </c>
      <c r="B17" s="29">
        <f>SUM(B14:B16)</f>
        <v>60</v>
      </c>
      <c r="C17" s="29">
        <f>SUM(C14:C16)</f>
        <v>140</v>
      </c>
      <c r="D17" s="29">
        <f>SUM(D14:D16)</f>
        <v>120</v>
      </c>
      <c r="E17" s="29">
        <f>SUM(B17:D17)</f>
        <v>320</v>
      </c>
    </row>
    <row r="19" spans="1:5" x14ac:dyDescent="0.25">
      <c r="A19" s="20" t="s">
        <v>9</v>
      </c>
      <c r="B19" s="20"/>
    </row>
    <row r="20" spans="1:5" x14ac:dyDescent="0.25">
      <c r="A20" s="21" t="s">
        <v>10</v>
      </c>
      <c r="B20" s="10">
        <v>0.05</v>
      </c>
    </row>
    <row r="21" spans="1:5" x14ac:dyDescent="0.25">
      <c r="A21" s="22" t="s">
        <v>11</v>
      </c>
      <c r="B21" s="22">
        <v>3</v>
      </c>
    </row>
    <row r="22" spans="1:5" x14ac:dyDescent="0.25">
      <c r="A22" s="22" t="s">
        <v>12</v>
      </c>
      <c r="B22" s="22">
        <v>3</v>
      </c>
    </row>
    <row r="23" spans="1:5" x14ac:dyDescent="0.25">
      <c r="A23" s="22" t="s">
        <v>13</v>
      </c>
      <c r="B23" s="22">
        <f>($B$21-1)*($B$22-1)</f>
        <v>4</v>
      </c>
    </row>
    <row r="25" spans="1:5" x14ac:dyDescent="0.25">
      <c r="A25" s="24" t="s">
        <v>14</v>
      </c>
      <c r="B25" s="24"/>
    </row>
    <row r="26" spans="1:5" x14ac:dyDescent="0.25">
      <c r="A26" s="25" t="s">
        <v>15</v>
      </c>
      <c r="B26" s="25">
        <f>CHIINV(B20,B23)</f>
        <v>9.4877290367811575</v>
      </c>
    </row>
    <row r="27" spans="1:5" x14ac:dyDescent="0.25">
      <c r="A27" s="25" t="s">
        <v>16</v>
      </c>
      <c r="B27" s="25">
        <f>SUM($G$14:$I$16)</f>
        <v>90.735930735930708</v>
      </c>
    </row>
    <row r="28" spans="1:5" x14ac:dyDescent="0.25">
      <c r="A28" s="26" t="s">
        <v>17</v>
      </c>
      <c r="B28" s="25">
        <f>CHIDIST(B27,B23)</f>
        <v>9.1867315310735826E-19</v>
      </c>
    </row>
    <row r="29" spans="1:5" x14ac:dyDescent="0.25">
      <c r="A29" s="23" t="str">
        <f>IF(B28&lt;B20,"Reject the null hypothesis","Do not reject the null hypothesis")</f>
        <v>Reject the null hypothesis</v>
      </c>
      <c r="B29" s="27"/>
    </row>
    <row r="31" spans="1:5" x14ac:dyDescent="0.25">
      <c r="A31" s="28" t="s">
        <v>18</v>
      </c>
    </row>
    <row r="32" spans="1:5" x14ac:dyDescent="0.25">
      <c r="A32" s="28" t="str">
        <f>IF(OR(B14&lt;1,C14&lt;1,D14&lt;1,B15&lt;1,C15&lt;1,D15&lt;1,B16&lt;1,C16&lt;1,D16&lt;1),"       is violated.","       is met.")</f>
        <v xml:space="preserve">       is met.</v>
      </c>
    </row>
  </sheetData>
  <mergeCells count="9">
    <mergeCell ref="A19:B19"/>
    <mergeCell ref="A25:B25"/>
    <mergeCell ref="A29:B29"/>
    <mergeCell ref="A3:E3"/>
    <mergeCell ref="A11:E11"/>
    <mergeCell ref="G5:I5"/>
    <mergeCell ref="G13:I13"/>
    <mergeCell ref="B4:D4"/>
    <mergeCell ref="B12:D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0" zoomScale="85" zoomScaleNormal="85" workbookViewId="0">
      <selection activeCell="L12" sqref="L12"/>
    </sheetView>
  </sheetViews>
  <sheetFormatPr defaultRowHeight="15" x14ac:dyDescent="0.25"/>
  <cols>
    <col min="1" max="1" width="22.7109375" bestFit="1" customWidth="1"/>
    <col min="2" max="2" width="21.85546875" customWidth="1"/>
    <col min="3" max="3" width="22.5703125" customWidth="1"/>
    <col min="5" max="5" width="4.7109375" customWidth="1"/>
  </cols>
  <sheetData>
    <row r="1" spans="1:7" x14ac:dyDescent="0.25">
      <c r="A1" s="1" t="s">
        <v>0</v>
      </c>
    </row>
    <row r="3" spans="1:7" x14ac:dyDescent="0.25">
      <c r="A3" s="2" t="s">
        <v>1</v>
      </c>
      <c r="B3" s="2"/>
      <c r="C3" s="2"/>
      <c r="D3" s="2"/>
    </row>
    <row r="4" spans="1:7" x14ac:dyDescent="0.25">
      <c r="A4" s="3"/>
      <c r="B4" s="11" t="s">
        <v>71</v>
      </c>
      <c r="C4" s="13"/>
      <c r="D4" s="3"/>
      <c r="F4" t="s">
        <v>3</v>
      </c>
    </row>
    <row r="5" spans="1:7" x14ac:dyDescent="0.25">
      <c r="A5" s="8" t="s">
        <v>70</v>
      </c>
      <c r="B5" s="8" t="s">
        <v>21</v>
      </c>
      <c r="C5" s="8" t="s">
        <v>22</v>
      </c>
      <c r="D5" s="7" t="s">
        <v>8</v>
      </c>
      <c r="F5" s="6" t="s">
        <v>4</v>
      </c>
      <c r="G5" s="6"/>
    </row>
    <row r="6" spans="1:7" x14ac:dyDescent="0.25">
      <c r="A6" s="18" t="s">
        <v>72</v>
      </c>
      <c r="B6" s="10">
        <v>28</v>
      </c>
      <c r="C6" s="10">
        <v>42</v>
      </c>
      <c r="D6" s="3">
        <f>SUM(B6:C6)</f>
        <v>70</v>
      </c>
      <c r="F6">
        <f>B6-B15</f>
        <v>0</v>
      </c>
      <c r="G6">
        <f>C6-C15</f>
        <v>0</v>
      </c>
    </row>
    <row r="7" spans="1:7" x14ac:dyDescent="0.25">
      <c r="A7" s="18" t="s">
        <v>73</v>
      </c>
      <c r="B7" s="10">
        <v>77</v>
      </c>
      <c r="C7" s="10">
        <v>88</v>
      </c>
      <c r="D7" s="3">
        <f>SUM(B7:C7)</f>
        <v>165</v>
      </c>
      <c r="F7">
        <f>B7-B16</f>
        <v>11</v>
      </c>
      <c r="G7">
        <f>C7-C16</f>
        <v>-11</v>
      </c>
    </row>
    <row r="8" spans="1:7" x14ac:dyDescent="0.25">
      <c r="A8" s="18" t="s">
        <v>74</v>
      </c>
      <c r="B8" s="10">
        <v>40</v>
      </c>
      <c r="C8" s="10">
        <v>75</v>
      </c>
      <c r="D8" s="3">
        <f>SUM(B8:C8)</f>
        <v>115</v>
      </c>
      <c r="F8">
        <f>B8-B17</f>
        <v>-6</v>
      </c>
      <c r="G8">
        <f>C8-C17</f>
        <v>6</v>
      </c>
    </row>
    <row r="9" spans="1:7" x14ac:dyDescent="0.25">
      <c r="A9" s="18" t="s">
        <v>75</v>
      </c>
      <c r="B9" s="10">
        <v>15</v>
      </c>
      <c r="C9" s="10">
        <v>35</v>
      </c>
      <c r="D9" s="3">
        <f>SUM(B9:C9)</f>
        <v>50</v>
      </c>
      <c r="F9">
        <f>B9-B18</f>
        <v>-5</v>
      </c>
      <c r="G9">
        <f>C9-C18</f>
        <v>5</v>
      </c>
    </row>
    <row r="10" spans="1:7" x14ac:dyDescent="0.25">
      <c r="A10" s="17" t="s">
        <v>8</v>
      </c>
      <c r="B10" s="3">
        <f>SUM(B6:B9)</f>
        <v>160</v>
      </c>
      <c r="C10" s="3">
        <f>SUM(C6:C9)</f>
        <v>240</v>
      </c>
      <c r="D10" s="3">
        <f>SUM(B10:C10)</f>
        <v>400</v>
      </c>
    </row>
    <row r="12" spans="1:7" x14ac:dyDescent="0.25">
      <c r="A12" s="4" t="s">
        <v>2</v>
      </c>
      <c r="B12" s="4"/>
      <c r="C12" s="4"/>
      <c r="D12" s="4"/>
    </row>
    <row r="13" spans="1:7" x14ac:dyDescent="0.25">
      <c r="A13" s="5"/>
      <c r="B13" s="14" t="str">
        <f>B4</f>
        <v>Dispositivo elettronico posseduto</v>
      </c>
      <c r="C13" s="16"/>
      <c r="D13" s="5"/>
    </row>
    <row r="14" spans="1:7" x14ac:dyDescent="0.25">
      <c r="A14" s="9" t="str">
        <f>A5</f>
        <v>Tip contenuto acq</v>
      </c>
      <c r="B14" s="9" t="str">
        <f>B5</f>
        <v>SI</v>
      </c>
      <c r="C14" s="9" t="str">
        <f>C5</f>
        <v>NO</v>
      </c>
      <c r="D14" s="9" t="s">
        <v>8</v>
      </c>
      <c r="F14" s="6" t="s">
        <v>5</v>
      </c>
      <c r="G14" s="6"/>
    </row>
    <row r="15" spans="1:7" x14ac:dyDescent="0.25">
      <c r="A15" s="19" t="str">
        <f>A6</f>
        <v>Brano musicale</v>
      </c>
      <c r="B15" s="5">
        <f>$D6*B$10/$D$10</f>
        <v>28</v>
      </c>
      <c r="C15" s="5">
        <f>$D6*C$10/$D$10</f>
        <v>42</v>
      </c>
      <c r="D15" s="5">
        <f>SUM(B15:C15)</f>
        <v>70</v>
      </c>
      <c r="F15">
        <f>F6^2/B15</f>
        <v>0</v>
      </c>
      <c r="G15">
        <f>G6^2/C15</f>
        <v>0</v>
      </c>
    </row>
    <row r="16" spans="1:7" x14ac:dyDescent="0.25">
      <c r="A16" s="19" t="str">
        <f>A7</f>
        <v>Video musicale</v>
      </c>
      <c r="B16" s="5">
        <f>$D7*B$10/$D$10</f>
        <v>66</v>
      </c>
      <c r="C16" s="5">
        <f>$D7*C$10/$D$10</f>
        <v>99</v>
      </c>
      <c r="D16" s="5">
        <f>SUM(B16:C16)</f>
        <v>165</v>
      </c>
      <c r="F16">
        <f>F7^2/B16</f>
        <v>1.8333333333333333</v>
      </c>
      <c r="G16">
        <f>G7^2/C16</f>
        <v>1.2222222222222223</v>
      </c>
    </row>
    <row r="17" spans="1:7" x14ac:dyDescent="0.25">
      <c r="A17" s="19" t="str">
        <f>A8</f>
        <v xml:space="preserve">Film </v>
      </c>
      <c r="B17" s="5">
        <f>$D8*B$10/$D$10</f>
        <v>46</v>
      </c>
      <c r="C17" s="5">
        <f>$D8*C$10/$D$10</f>
        <v>69</v>
      </c>
      <c r="D17" s="5">
        <f>SUM(B17:C17)</f>
        <v>115</v>
      </c>
      <c r="F17">
        <f>F8^2/B17</f>
        <v>0.78260869565217395</v>
      </c>
      <c r="G17">
        <f>G8^2/C17</f>
        <v>0.52173913043478259</v>
      </c>
    </row>
    <row r="18" spans="1:7" x14ac:dyDescent="0.25">
      <c r="A18" s="19" t="str">
        <f>A9</f>
        <v>Applicazione</v>
      </c>
      <c r="B18" s="5">
        <f>$D9*B$10/$D$10</f>
        <v>20</v>
      </c>
      <c r="C18" s="5">
        <f>$D9*C$10/$D$10</f>
        <v>30</v>
      </c>
      <c r="D18" s="5">
        <f>SUM(B18:C18)</f>
        <v>50</v>
      </c>
      <c r="F18">
        <f>F9^2/B18</f>
        <v>1.25</v>
      </c>
      <c r="G18">
        <f>G9^2/C18</f>
        <v>0.83333333333333337</v>
      </c>
    </row>
    <row r="19" spans="1:7" x14ac:dyDescent="0.25">
      <c r="A19" s="19" t="s">
        <v>8</v>
      </c>
      <c r="B19" s="5">
        <f>SUM(B15:B18)</f>
        <v>160</v>
      </c>
      <c r="C19" s="5">
        <f>SUM(C15:C18)</f>
        <v>240</v>
      </c>
      <c r="D19" s="5">
        <f>SUM(B19:C19)</f>
        <v>400</v>
      </c>
    </row>
    <row r="21" spans="1:7" x14ac:dyDescent="0.25">
      <c r="A21" s="20" t="s">
        <v>9</v>
      </c>
      <c r="B21" s="20"/>
    </row>
    <row r="22" spans="1:7" x14ac:dyDescent="0.25">
      <c r="A22" s="21" t="s">
        <v>10</v>
      </c>
      <c r="B22" s="10">
        <v>0.05</v>
      </c>
    </row>
    <row r="23" spans="1:7" x14ac:dyDescent="0.25">
      <c r="A23" s="22" t="s">
        <v>11</v>
      </c>
      <c r="B23" s="22">
        <v>4</v>
      </c>
    </row>
    <row r="24" spans="1:7" x14ac:dyDescent="0.25">
      <c r="A24" s="22" t="s">
        <v>12</v>
      </c>
      <c r="B24" s="22">
        <v>2</v>
      </c>
    </row>
    <row r="25" spans="1:7" x14ac:dyDescent="0.25">
      <c r="A25" s="22" t="s">
        <v>13</v>
      </c>
      <c r="B25" s="22">
        <f>($B$23-1)*($B$24-1)</f>
        <v>3</v>
      </c>
    </row>
    <row r="27" spans="1:7" x14ac:dyDescent="0.25">
      <c r="A27" s="24" t="s">
        <v>14</v>
      </c>
      <c r="B27" s="24"/>
    </row>
    <row r="28" spans="1:7" x14ac:dyDescent="0.25">
      <c r="A28" s="25" t="s">
        <v>15</v>
      </c>
      <c r="B28" s="25">
        <f>CHIINV(B22,B25)</f>
        <v>7.8147279032511792</v>
      </c>
    </row>
    <row r="29" spans="1:7" x14ac:dyDescent="0.25">
      <c r="A29" s="25" t="s">
        <v>16</v>
      </c>
      <c r="B29" s="25">
        <f>SUM($F$15:$G$18)</f>
        <v>6.4432367149758445</v>
      </c>
    </row>
    <row r="30" spans="1:7" x14ac:dyDescent="0.25">
      <c r="A30" s="26" t="s">
        <v>17</v>
      </c>
      <c r="B30" s="25">
        <f>CHIDIST(B29,B25)</f>
        <v>9.1928189819678194E-2</v>
      </c>
    </row>
    <row r="31" spans="1:7" x14ac:dyDescent="0.25">
      <c r="A31" s="23" t="str">
        <f>IF(B30&lt;B22,"Reject the null hypothesis","Do not reject the null hypothesis")</f>
        <v>Do not reject the null hypothesis</v>
      </c>
      <c r="B31" s="27"/>
    </row>
    <row r="33" spans="1:1" x14ac:dyDescent="0.25">
      <c r="A33" s="28" t="s">
        <v>18</v>
      </c>
    </row>
    <row r="34" spans="1:1" x14ac:dyDescent="0.25">
      <c r="A34" s="28" t="str">
        <f>IF(OR(B15&lt;1,C15&lt;1,B16&lt;1,C16&lt;1,B17&lt;1,C17&lt;1,B18&lt;1,C18&lt;1),"       is violated.","       is met.")</f>
        <v xml:space="preserve">       is met.</v>
      </c>
    </row>
  </sheetData>
  <mergeCells count="9">
    <mergeCell ref="A21:B21"/>
    <mergeCell ref="A27:B27"/>
    <mergeCell ref="A31:B31"/>
    <mergeCell ref="A3:D3"/>
    <mergeCell ref="A12:D12"/>
    <mergeCell ref="F5:G5"/>
    <mergeCell ref="F14:G14"/>
    <mergeCell ref="B4:C4"/>
    <mergeCell ref="B13:C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0" workbookViewId="0">
      <selection activeCell="A5" sqref="A5"/>
    </sheetView>
  </sheetViews>
  <sheetFormatPr defaultRowHeight="15" x14ac:dyDescent="0.25"/>
  <cols>
    <col min="1" max="1" width="31.7109375" customWidth="1"/>
    <col min="3" max="3" width="12.140625" bestFit="1" customWidth="1"/>
    <col min="5" max="5" width="4.7109375" customWidth="1"/>
  </cols>
  <sheetData>
    <row r="1" spans="1:7" x14ac:dyDescent="0.25">
      <c r="A1" s="1" t="s">
        <v>0</v>
      </c>
    </row>
    <row r="3" spans="1:7" x14ac:dyDescent="0.25">
      <c r="A3" s="2" t="s">
        <v>1</v>
      </c>
      <c r="B3" s="2"/>
      <c r="C3" s="2"/>
      <c r="D3" s="2"/>
    </row>
    <row r="4" spans="1:7" x14ac:dyDescent="0.25">
      <c r="A4" s="3"/>
      <c r="B4" s="11" t="s">
        <v>68</v>
      </c>
      <c r="C4" s="13"/>
      <c r="D4" s="3"/>
      <c r="F4" t="s">
        <v>3</v>
      </c>
    </row>
    <row r="5" spans="1:7" x14ac:dyDescent="0.25">
      <c r="A5" s="8" t="s">
        <v>69</v>
      </c>
      <c r="B5" s="8" t="s">
        <v>67</v>
      </c>
      <c r="C5" s="8" t="s">
        <v>66</v>
      </c>
      <c r="D5" s="7" t="s">
        <v>8</v>
      </c>
      <c r="F5" s="6" t="s">
        <v>4</v>
      </c>
      <c r="G5" s="6"/>
    </row>
    <row r="6" spans="1:7" x14ac:dyDescent="0.25">
      <c r="A6" s="18" t="s">
        <v>21</v>
      </c>
      <c r="B6" s="10">
        <v>12</v>
      </c>
      <c r="C6" s="10">
        <v>12</v>
      </c>
      <c r="D6" s="3">
        <f>SUM(B6:C6)</f>
        <v>24</v>
      </c>
      <c r="F6">
        <f>B6-B13</f>
        <v>-3.5999999999999996</v>
      </c>
      <c r="G6">
        <f>C6-C13</f>
        <v>3.5999999999999996</v>
      </c>
    </row>
    <row r="7" spans="1:7" x14ac:dyDescent="0.25">
      <c r="A7" s="18" t="s">
        <v>22</v>
      </c>
      <c r="B7" s="10">
        <v>53</v>
      </c>
      <c r="C7" s="10">
        <v>23</v>
      </c>
      <c r="D7" s="3">
        <f>SUM(B7:C7)</f>
        <v>76</v>
      </c>
      <c r="F7">
        <f>B7-B14</f>
        <v>3.6000000000000014</v>
      </c>
      <c r="G7">
        <f>C7-C14</f>
        <v>-3.6000000000000014</v>
      </c>
    </row>
    <row r="8" spans="1:7" x14ac:dyDescent="0.25">
      <c r="A8" s="17" t="s">
        <v>8</v>
      </c>
      <c r="B8" s="3">
        <f>SUM(B6:B7)</f>
        <v>65</v>
      </c>
      <c r="C8" s="3">
        <f>SUM(C6:C7)</f>
        <v>35</v>
      </c>
      <c r="D8" s="3">
        <f>SUM(B8:C8)</f>
        <v>100</v>
      </c>
    </row>
    <row r="10" spans="1:7" x14ac:dyDescent="0.25">
      <c r="A10" s="4" t="s">
        <v>2</v>
      </c>
      <c r="B10" s="4"/>
      <c r="C10" s="4"/>
      <c r="D10" s="4"/>
    </row>
    <row r="11" spans="1:7" x14ac:dyDescent="0.25">
      <c r="A11" s="5"/>
      <c r="B11" s="14" t="str">
        <f>B4</f>
        <v>Zona di residenza</v>
      </c>
      <c r="C11" s="16"/>
      <c r="D11" s="5"/>
    </row>
    <row r="12" spans="1:7" x14ac:dyDescent="0.25">
      <c r="A12" s="9" t="str">
        <f>A5</f>
        <v>Presenza figli minorenni in famiglia</v>
      </c>
      <c r="B12" s="9" t="str">
        <f>B5</f>
        <v>Urbana</v>
      </c>
      <c r="C12" s="9" t="str">
        <f>C5</f>
        <v>Extra urbana</v>
      </c>
      <c r="D12" s="9" t="s">
        <v>8</v>
      </c>
      <c r="F12" s="6" t="s">
        <v>5</v>
      </c>
      <c r="G12" s="6"/>
    </row>
    <row r="13" spans="1:7" x14ac:dyDescent="0.25">
      <c r="A13" s="19" t="str">
        <f>A6</f>
        <v>SI</v>
      </c>
      <c r="B13" s="5">
        <f>$D6*B$8/$D$8</f>
        <v>15.6</v>
      </c>
      <c r="C13" s="5">
        <f>$D6*C$8/$D$8</f>
        <v>8.4</v>
      </c>
      <c r="D13" s="5">
        <f>SUM(B13:C13)</f>
        <v>24</v>
      </c>
      <c r="F13">
        <f>F6^2/B13</f>
        <v>0.83076923076923059</v>
      </c>
      <c r="G13">
        <f>G6^2/C13</f>
        <v>1.5428571428571425</v>
      </c>
    </row>
    <row r="14" spans="1:7" x14ac:dyDescent="0.25">
      <c r="A14" s="19" t="str">
        <f>A7</f>
        <v>NO</v>
      </c>
      <c r="B14" s="5">
        <f>$D7*B$8/$D$8</f>
        <v>49.4</v>
      </c>
      <c r="C14" s="5">
        <f>$D7*C$8/$D$8</f>
        <v>26.6</v>
      </c>
      <c r="D14" s="5">
        <f>SUM(B14:C14)</f>
        <v>76</v>
      </c>
      <c r="F14">
        <f>F7^2/B14</f>
        <v>0.26234817813765204</v>
      </c>
      <c r="G14">
        <f>G7^2/C14</f>
        <v>0.48721804511278227</v>
      </c>
    </row>
    <row r="15" spans="1:7" x14ac:dyDescent="0.25">
      <c r="A15" s="19" t="s">
        <v>8</v>
      </c>
      <c r="B15" s="5">
        <f>SUM(B13:B14)</f>
        <v>65</v>
      </c>
      <c r="C15" s="5">
        <f>SUM(C13:C14)</f>
        <v>35</v>
      </c>
      <c r="D15" s="5">
        <f>SUM(B15:C15)</f>
        <v>100</v>
      </c>
    </row>
    <row r="17" spans="1:2" x14ac:dyDescent="0.25">
      <c r="A17" s="20" t="s">
        <v>9</v>
      </c>
      <c r="B17" s="20"/>
    </row>
    <row r="18" spans="1:2" x14ac:dyDescent="0.25">
      <c r="A18" s="21" t="s">
        <v>10</v>
      </c>
      <c r="B18" s="10">
        <v>0.05</v>
      </c>
    </row>
    <row r="19" spans="1:2" x14ac:dyDescent="0.25">
      <c r="A19" s="22" t="s">
        <v>11</v>
      </c>
      <c r="B19" s="22">
        <v>2</v>
      </c>
    </row>
    <row r="20" spans="1:2" x14ac:dyDescent="0.25">
      <c r="A20" s="22" t="s">
        <v>12</v>
      </c>
      <c r="B20" s="22">
        <v>2</v>
      </c>
    </row>
    <row r="21" spans="1:2" x14ac:dyDescent="0.25">
      <c r="A21" s="22" t="s">
        <v>13</v>
      </c>
      <c r="B21" s="22">
        <f>($B$19-1)*($B$20-1)</f>
        <v>1</v>
      </c>
    </row>
    <row r="23" spans="1:2" x14ac:dyDescent="0.25">
      <c r="A23" s="24" t="s">
        <v>14</v>
      </c>
      <c r="B23" s="24"/>
    </row>
    <row r="24" spans="1:2" x14ac:dyDescent="0.25">
      <c r="A24" s="25" t="s">
        <v>15</v>
      </c>
      <c r="B24" s="25">
        <f>CHIINV(B18,B21)</f>
        <v>3.8414588206941236</v>
      </c>
    </row>
    <row r="25" spans="1:2" x14ac:dyDescent="0.25">
      <c r="A25" s="25" t="s">
        <v>16</v>
      </c>
      <c r="B25" s="25">
        <f>SUM($F$13:$G$14)</f>
        <v>3.1231925968768075</v>
      </c>
    </row>
    <row r="26" spans="1:2" x14ac:dyDescent="0.25">
      <c r="A26" s="26" t="s">
        <v>17</v>
      </c>
      <c r="B26" s="25">
        <f>CHIDIST(B25,B21)</f>
        <v>7.7185420563862114E-2</v>
      </c>
    </row>
    <row r="27" spans="1:2" x14ac:dyDescent="0.25">
      <c r="A27" s="23" t="str">
        <f>IF(B26&lt;B18,"Reject the null hypothesis","Do not reject the null hypothesis")</f>
        <v>Do not reject the null hypothesis</v>
      </c>
      <c r="B27" s="27"/>
    </row>
    <row r="29" spans="1:2" x14ac:dyDescent="0.25">
      <c r="A29" s="28" t="s">
        <v>18</v>
      </c>
    </row>
    <row r="30" spans="1:2" x14ac:dyDescent="0.25">
      <c r="A30" s="28" t="str">
        <f>IF(OR(B13&lt;5,C13&lt;5,B14&lt;5,C14&lt;5),"       is violated.","       is met.")</f>
        <v xml:space="preserve">       is met.</v>
      </c>
    </row>
  </sheetData>
  <mergeCells count="9">
    <mergeCell ref="A17:B17"/>
    <mergeCell ref="A23:B23"/>
    <mergeCell ref="A27:B27"/>
    <mergeCell ref="A3:D3"/>
    <mergeCell ref="A10:D10"/>
    <mergeCell ref="F5:G5"/>
    <mergeCell ref="F12:G12"/>
    <mergeCell ref="B4:C4"/>
    <mergeCell ref="B11:C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F29" sqref="F29"/>
    </sheetView>
  </sheetViews>
  <sheetFormatPr defaultRowHeight="15" x14ac:dyDescent="0.25"/>
  <cols>
    <col min="1" max="1" width="22.7109375" bestFit="1" customWidth="1"/>
    <col min="2" max="2" width="16.140625" customWidth="1"/>
    <col min="3" max="3" width="10.85546875" customWidth="1"/>
    <col min="5" max="5" width="4.7109375" customWidth="1"/>
  </cols>
  <sheetData>
    <row r="1" spans="1:7" x14ac:dyDescent="0.25">
      <c r="A1" s="1" t="s">
        <v>63</v>
      </c>
    </row>
    <row r="3" spans="1:7" x14ac:dyDescent="0.25">
      <c r="A3" s="2" t="s">
        <v>1</v>
      </c>
      <c r="B3" s="2"/>
      <c r="C3" s="2"/>
      <c r="D3" s="2"/>
    </row>
    <row r="4" spans="1:7" x14ac:dyDescent="0.25">
      <c r="A4" s="3"/>
      <c r="B4" s="11" t="s">
        <v>65</v>
      </c>
      <c r="C4" s="13"/>
      <c r="D4" s="3"/>
      <c r="F4" t="s">
        <v>3</v>
      </c>
    </row>
    <row r="5" spans="1:7" x14ac:dyDescent="0.25">
      <c r="A5" s="8" t="s">
        <v>64</v>
      </c>
      <c r="B5" s="8" t="s">
        <v>21</v>
      </c>
      <c r="C5" s="8" t="s">
        <v>22</v>
      </c>
      <c r="D5" s="7" t="s">
        <v>8</v>
      </c>
      <c r="F5" s="6" t="s">
        <v>4</v>
      </c>
      <c r="G5" s="6"/>
    </row>
    <row r="6" spans="1:7" x14ac:dyDescent="0.25">
      <c r="A6" s="18" t="s">
        <v>23</v>
      </c>
      <c r="B6" s="10">
        <v>26</v>
      </c>
      <c r="C6" s="10">
        <v>24</v>
      </c>
      <c r="D6" s="3">
        <f>SUM(B6:C6)</f>
        <v>50</v>
      </c>
      <c r="F6">
        <f>B6-B13</f>
        <v>-5</v>
      </c>
      <c r="G6">
        <f>C6-C13</f>
        <v>5</v>
      </c>
    </row>
    <row r="7" spans="1:7" x14ac:dyDescent="0.25">
      <c r="A7" s="18" t="s">
        <v>24</v>
      </c>
      <c r="B7" s="10">
        <v>36</v>
      </c>
      <c r="C7" s="10">
        <v>14</v>
      </c>
      <c r="D7" s="3">
        <f>SUM(B7:C7)</f>
        <v>50</v>
      </c>
      <c r="F7">
        <f>B7-B14</f>
        <v>5</v>
      </c>
      <c r="G7">
        <f>C7-C14</f>
        <v>-5</v>
      </c>
    </row>
    <row r="8" spans="1:7" x14ac:dyDescent="0.25">
      <c r="A8" s="17" t="s">
        <v>8</v>
      </c>
      <c r="B8" s="3">
        <f>SUM(B6:B7)</f>
        <v>62</v>
      </c>
      <c r="C8" s="3">
        <f>SUM(C6:C7)</f>
        <v>38</v>
      </c>
      <c r="D8" s="3">
        <f>SUM(B8:C8)</f>
        <v>100</v>
      </c>
    </row>
    <row r="10" spans="1:7" x14ac:dyDescent="0.25">
      <c r="A10" s="4" t="s">
        <v>2</v>
      </c>
      <c r="B10" s="4"/>
      <c r="C10" s="4"/>
      <c r="D10" s="4"/>
    </row>
    <row r="11" spans="1:7" x14ac:dyDescent="0.25">
      <c r="A11" s="5"/>
      <c r="B11" s="14" t="str">
        <f>B4</f>
        <v>CONOSCENZA BRAND</v>
      </c>
      <c r="C11" s="16"/>
      <c r="D11" s="5"/>
    </row>
    <row r="12" spans="1:7" x14ac:dyDescent="0.25">
      <c r="A12" s="9" t="str">
        <f>A5</f>
        <v>SESSO</v>
      </c>
      <c r="B12" s="9" t="str">
        <f>B5</f>
        <v>SI</v>
      </c>
      <c r="C12" s="9" t="str">
        <f>C5</f>
        <v>NO</v>
      </c>
      <c r="D12" s="9" t="s">
        <v>8</v>
      </c>
      <c r="F12" s="6" t="s">
        <v>5</v>
      </c>
      <c r="G12" s="6"/>
    </row>
    <row r="13" spans="1:7" x14ac:dyDescent="0.25">
      <c r="A13" s="19" t="str">
        <f>A6</f>
        <v>M</v>
      </c>
      <c r="B13" s="5">
        <f>$D6*B$8/$D$8</f>
        <v>31</v>
      </c>
      <c r="C13" s="5">
        <f>$D6*C$8/$D$8</f>
        <v>19</v>
      </c>
      <c r="D13" s="5">
        <f>SUM(B13:C13)</f>
        <v>50</v>
      </c>
      <c r="F13">
        <f>F6^2/B13</f>
        <v>0.80645161290322576</v>
      </c>
      <c r="G13">
        <f>G6^2/C13</f>
        <v>1.3157894736842106</v>
      </c>
    </row>
    <row r="14" spans="1:7" x14ac:dyDescent="0.25">
      <c r="A14" s="19" t="str">
        <f>A7</f>
        <v>F</v>
      </c>
      <c r="B14" s="5">
        <f>$D7*B$8/$D$8</f>
        <v>31</v>
      </c>
      <c r="C14" s="5">
        <f>$D7*C$8/$D$8</f>
        <v>19</v>
      </c>
      <c r="D14" s="5">
        <f>SUM(B14:C14)</f>
        <v>50</v>
      </c>
      <c r="F14">
        <f>F7^2/B14</f>
        <v>0.80645161290322576</v>
      </c>
      <c r="G14">
        <f>G7^2/C14</f>
        <v>1.3157894736842106</v>
      </c>
    </row>
    <row r="15" spans="1:7" x14ac:dyDescent="0.25">
      <c r="A15" s="19" t="s">
        <v>8</v>
      </c>
      <c r="B15" s="5">
        <f>SUM(B13:B14)</f>
        <v>62</v>
      </c>
      <c r="C15" s="5">
        <f>SUM(C13:C14)</f>
        <v>38</v>
      </c>
      <c r="D15" s="5">
        <f>SUM(B15:C15)</f>
        <v>100</v>
      </c>
    </row>
    <row r="17" spans="1:2" x14ac:dyDescent="0.25">
      <c r="A17" s="20" t="s">
        <v>9</v>
      </c>
      <c r="B17" s="20"/>
    </row>
    <row r="18" spans="1:2" x14ac:dyDescent="0.25">
      <c r="A18" s="21" t="s">
        <v>10</v>
      </c>
      <c r="B18" s="10">
        <v>0.05</v>
      </c>
    </row>
    <row r="19" spans="1:2" x14ac:dyDescent="0.25">
      <c r="A19" s="22" t="s">
        <v>11</v>
      </c>
      <c r="B19" s="22">
        <v>2</v>
      </c>
    </row>
    <row r="20" spans="1:2" x14ac:dyDescent="0.25">
      <c r="A20" s="22" t="s">
        <v>12</v>
      </c>
      <c r="B20" s="22">
        <v>2</v>
      </c>
    </row>
    <row r="21" spans="1:2" x14ac:dyDescent="0.25">
      <c r="A21" s="22" t="s">
        <v>13</v>
      </c>
      <c r="B21" s="22">
        <f>($B$19-1)*($B$20-1)</f>
        <v>1</v>
      </c>
    </row>
    <row r="23" spans="1:2" x14ac:dyDescent="0.25">
      <c r="A23" s="24" t="s">
        <v>14</v>
      </c>
      <c r="B23" s="24"/>
    </row>
    <row r="24" spans="1:2" x14ac:dyDescent="0.25">
      <c r="A24" s="25" t="s">
        <v>15</v>
      </c>
      <c r="B24" s="25">
        <f>CHIINV(B18,B21)</f>
        <v>3.8414588206941236</v>
      </c>
    </row>
    <row r="25" spans="1:2" x14ac:dyDescent="0.25">
      <c r="A25" s="25" t="s">
        <v>16</v>
      </c>
      <c r="B25" s="25">
        <f>SUM($F$13:$G$14)</f>
        <v>4.2444821731748732</v>
      </c>
    </row>
    <row r="26" spans="1:2" x14ac:dyDescent="0.25">
      <c r="A26" s="26" t="s">
        <v>17</v>
      </c>
      <c r="B26" s="25">
        <f>CHIDIST(B25,B21)</f>
        <v>3.9378076734418052E-2</v>
      </c>
    </row>
    <row r="27" spans="1:2" x14ac:dyDescent="0.25">
      <c r="A27" s="23" t="str">
        <f>IF(B26&lt;B18,"Reject the null hypothesis","Do not reject the null hypothesis")</f>
        <v>Reject the null hypothesis</v>
      </c>
      <c r="B27" s="27"/>
    </row>
    <row r="29" spans="1:2" x14ac:dyDescent="0.25">
      <c r="A29" s="28" t="s">
        <v>18</v>
      </c>
    </row>
    <row r="30" spans="1:2" x14ac:dyDescent="0.25">
      <c r="A30" s="28" t="str">
        <f>IF(OR(B13&lt;5,C13&lt;5,B14&lt;5,C14&lt;5),"       is violated.","       is met.")</f>
        <v xml:space="preserve">       is met.</v>
      </c>
    </row>
  </sheetData>
  <mergeCells count="9">
    <mergeCell ref="A17:B17"/>
    <mergeCell ref="A23:B23"/>
    <mergeCell ref="A27:B27"/>
    <mergeCell ref="A3:D3"/>
    <mergeCell ref="A10:D10"/>
    <mergeCell ref="F5:G5"/>
    <mergeCell ref="F12:G12"/>
    <mergeCell ref="B4:C4"/>
    <mergeCell ref="B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4" workbookViewId="0">
      <selection activeCell="D9" sqref="D9"/>
    </sheetView>
  </sheetViews>
  <sheetFormatPr defaultRowHeight="15" x14ac:dyDescent="0.25"/>
  <cols>
    <col min="1" max="1" width="22.7109375" bestFit="1" customWidth="1"/>
    <col min="5" max="5" width="4.7109375" customWidth="1"/>
  </cols>
  <sheetData>
    <row r="1" spans="1:7" x14ac:dyDescent="0.25">
      <c r="A1" s="1" t="s">
        <v>0</v>
      </c>
    </row>
    <row r="3" spans="1:7" x14ac:dyDescent="0.25">
      <c r="A3" s="2" t="s">
        <v>1</v>
      </c>
      <c r="B3" s="2"/>
      <c r="C3" s="2"/>
      <c r="D3" s="2"/>
    </row>
    <row r="4" spans="1:7" x14ac:dyDescent="0.25">
      <c r="A4" s="3"/>
      <c r="B4" s="11" t="s">
        <v>7</v>
      </c>
      <c r="C4" s="13"/>
      <c r="D4" s="3"/>
      <c r="F4" t="s">
        <v>3</v>
      </c>
    </row>
    <row r="5" spans="1:7" x14ac:dyDescent="0.25">
      <c r="A5" s="8" t="s">
        <v>6</v>
      </c>
      <c r="B5" s="8" t="s">
        <v>21</v>
      </c>
      <c r="C5" s="8" t="s">
        <v>22</v>
      </c>
      <c r="D5" s="7" t="s">
        <v>8</v>
      </c>
      <c r="F5" s="6" t="s">
        <v>4</v>
      </c>
      <c r="G5" s="6"/>
    </row>
    <row r="6" spans="1:7" x14ac:dyDescent="0.25">
      <c r="A6" s="18" t="s">
        <v>23</v>
      </c>
      <c r="B6" s="10">
        <v>12</v>
      </c>
      <c r="C6" s="10">
        <v>28</v>
      </c>
      <c r="D6" s="3">
        <f>SUM(B6:C6)</f>
        <v>40</v>
      </c>
      <c r="F6">
        <f>B6-B13</f>
        <v>2</v>
      </c>
      <c r="G6">
        <f>C6-C13</f>
        <v>-2</v>
      </c>
    </row>
    <row r="7" spans="1:7" x14ac:dyDescent="0.25">
      <c r="A7" s="18" t="s">
        <v>24</v>
      </c>
      <c r="B7" s="10">
        <v>13</v>
      </c>
      <c r="C7" s="10">
        <v>47</v>
      </c>
      <c r="D7" s="3">
        <f>SUM(B7:C7)</f>
        <v>60</v>
      </c>
      <c r="F7">
        <f>B7-B14</f>
        <v>-2</v>
      </c>
      <c r="G7">
        <f>C7-C14</f>
        <v>2</v>
      </c>
    </row>
    <row r="8" spans="1:7" x14ac:dyDescent="0.25">
      <c r="A8" s="17" t="s">
        <v>8</v>
      </c>
      <c r="B8" s="3">
        <f>SUM(B6:B7)</f>
        <v>25</v>
      </c>
      <c r="C8" s="3">
        <f>SUM(C6:C7)</f>
        <v>75</v>
      </c>
      <c r="D8" s="3">
        <f>SUM(B8:C8)</f>
        <v>100</v>
      </c>
    </row>
    <row r="10" spans="1:7" x14ac:dyDescent="0.25">
      <c r="A10" s="4" t="s">
        <v>2</v>
      </c>
      <c r="B10" s="4"/>
      <c r="C10" s="4"/>
      <c r="D10" s="4"/>
    </row>
    <row r="11" spans="1:7" x14ac:dyDescent="0.25">
      <c r="A11" s="5"/>
      <c r="B11" s="14" t="str">
        <f>B4</f>
        <v>Column variable</v>
      </c>
      <c r="C11" s="16"/>
      <c r="D11" s="5"/>
    </row>
    <row r="12" spans="1:7" x14ac:dyDescent="0.25">
      <c r="A12" s="9" t="str">
        <f>A5</f>
        <v>Row variable</v>
      </c>
      <c r="B12" s="9" t="str">
        <f>B5</f>
        <v>SI</v>
      </c>
      <c r="C12" s="9" t="str">
        <f>C5</f>
        <v>NO</v>
      </c>
      <c r="D12" s="9" t="s">
        <v>8</v>
      </c>
      <c r="F12" s="6" t="s">
        <v>5</v>
      </c>
      <c r="G12" s="6"/>
    </row>
    <row r="13" spans="1:7" x14ac:dyDescent="0.25">
      <c r="A13" s="19" t="str">
        <f>A6</f>
        <v>M</v>
      </c>
      <c r="B13" s="5">
        <f>$D6*B$8/$D$8</f>
        <v>10</v>
      </c>
      <c r="C13" s="5">
        <f>$D6*C$8/$D$8</f>
        <v>30</v>
      </c>
      <c r="D13" s="5">
        <f>SUM(B13:C13)</f>
        <v>40</v>
      </c>
      <c r="F13">
        <f>F6^2/B13</f>
        <v>0.4</v>
      </c>
      <c r="G13">
        <f>G6^2/C13</f>
        <v>0.13333333333333333</v>
      </c>
    </row>
    <row r="14" spans="1:7" x14ac:dyDescent="0.25">
      <c r="A14" s="19" t="str">
        <f>A7</f>
        <v>F</v>
      </c>
      <c r="B14" s="5">
        <f>$D7*B$8/$D$8</f>
        <v>15</v>
      </c>
      <c r="C14" s="5">
        <f>$D7*C$8/$D$8</f>
        <v>45</v>
      </c>
      <c r="D14" s="5">
        <f>SUM(B14:C14)</f>
        <v>60</v>
      </c>
      <c r="F14">
        <f>F7^2/B14</f>
        <v>0.26666666666666666</v>
      </c>
      <c r="G14">
        <f>G7^2/C14</f>
        <v>8.8888888888888892E-2</v>
      </c>
    </row>
    <row r="15" spans="1:7" x14ac:dyDescent="0.25">
      <c r="A15" s="19" t="s">
        <v>8</v>
      </c>
      <c r="B15" s="5">
        <f>SUM(B13:B14)</f>
        <v>25</v>
      </c>
      <c r="C15" s="5">
        <f>SUM(C13:C14)</f>
        <v>75</v>
      </c>
      <c r="D15" s="5">
        <f>SUM(B15:C15)</f>
        <v>100</v>
      </c>
    </row>
    <row r="17" spans="1:2" x14ac:dyDescent="0.25">
      <c r="A17" s="20" t="s">
        <v>9</v>
      </c>
      <c r="B17" s="20"/>
    </row>
    <row r="18" spans="1:2" x14ac:dyDescent="0.25">
      <c r="A18" s="21" t="s">
        <v>10</v>
      </c>
      <c r="B18" s="10">
        <v>0.05</v>
      </c>
    </row>
    <row r="19" spans="1:2" x14ac:dyDescent="0.25">
      <c r="A19" s="22" t="s">
        <v>11</v>
      </c>
      <c r="B19" s="22">
        <v>2</v>
      </c>
    </row>
    <row r="20" spans="1:2" x14ac:dyDescent="0.25">
      <c r="A20" s="22" t="s">
        <v>12</v>
      </c>
      <c r="B20" s="22">
        <v>2</v>
      </c>
    </row>
    <row r="21" spans="1:2" x14ac:dyDescent="0.25">
      <c r="A21" s="22" t="s">
        <v>13</v>
      </c>
      <c r="B21" s="22">
        <f>($B$19-1)*($B$20-1)</f>
        <v>1</v>
      </c>
    </row>
    <row r="23" spans="1:2" x14ac:dyDescent="0.25">
      <c r="A23" s="24" t="s">
        <v>14</v>
      </c>
      <c r="B23" s="24"/>
    </row>
    <row r="24" spans="1:2" x14ac:dyDescent="0.25">
      <c r="A24" s="25" t="s">
        <v>15</v>
      </c>
      <c r="B24" s="25">
        <f>CHIINV(B18,B21)</f>
        <v>3.8414588206941236</v>
      </c>
    </row>
    <row r="25" spans="1:2" x14ac:dyDescent="0.25">
      <c r="A25" s="25" t="s">
        <v>16</v>
      </c>
      <c r="B25" s="25">
        <f>SUM($F$13:$G$14)</f>
        <v>0.88888888888888895</v>
      </c>
    </row>
    <row r="26" spans="1:2" x14ac:dyDescent="0.25">
      <c r="A26" s="26" t="s">
        <v>17</v>
      </c>
      <c r="B26" s="25">
        <f>CHIDIST(B25,B21)</f>
        <v>0.34577858615116025</v>
      </c>
    </row>
    <row r="27" spans="1:2" x14ac:dyDescent="0.25">
      <c r="A27" s="23" t="str">
        <f>IF(B26&lt;B18,"Reject the null hypothesis","Do not reject the null hypothesis")</f>
        <v>Do not reject the null hypothesis</v>
      </c>
      <c r="B27" s="27"/>
    </row>
    <row r="29" spans="1:2" x14ac:dyDescent="0.25">
      <c r="A29" s="28" t="s">
        <v>18</v>
      </c>
    </row>
    <row r="30" spans="1:2" x14ac:dyDescent="0.25">
      <c r="A30" s="28" t="str">
        <f>IF(OR(B13&lt;5,C13&lt;5,B14&lt;5,C14&lt;5),"       is violated.","       is met.")</f>
        <v xml:space="preserve">       is met.</v>
      </c>
    </row>
  </sheetData>
  <mergeCells count="9">
    <mergeCell ref="A17:B17"/>
    <mergeCell ref="A23:B23"/>
    <mergeCell ref="A27:B27"/>
    <mergeCell ref="A3:D3"/>
    <mergeCell ref="A10:D10"/>
    <mergeCell ref="F5:G5"/>
    <mergeCell ref="F12:G12"/>
    <mergeCell ref="B4:C4"/>
    <mergeCell ref="B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4" workbookViewId="0">
      <selection activeCell="C23" sqref="C23"/>
    </sheetView>
  </sheetViews>
  <sheetFormatPr defaultRowHeight="15" x14ac:dyDescent="0.25"/>
  <cols>
    <col min="1" max="1" width="32.28515625" bestFit="1" customWidth="1"/>
    <col min="2" max="2" width="13.85546875" bestFit="1" customWidth="1"/>
    <col min="3" max="3" width="18.85546875" bestFit="1" customWidth="1"/>
    <col min="6" max="6" width="4.7109375" customWidth="1"/>
  </cols>
  <sheetData>
    <row r="1" spans="1:9" x14ac:dyDescent="0.25">
      <c r="A1" s="1" t="s">
        <v>0</v>
      </c>
    </row>
    <row r="3" spans="1:9" x14ac:dyDescent="0.25">
      <c r="A3" s="2" t="s">
        <v>1</v>
      </c>
      <c r="B3" s="2"/>
      <c r="C3" s="2"/>
      <c r="D3" s="2"/>
      <c r="E3" s="2"/>
    </row>
    <row r="4" spans="1:9" x14ac:dyDescent="0.25">
      <c r="A4" s="3"/>
      <c r="B4" s="11" t="s">
        <v>7</v>
      </c>
      <c r="C4" s="12"/>
      <c r="D4" s="13"/>
      <c r="E4" s="3"/>
      <c r="G4" t="s">
        <v>3</v>
      </c>
    </row>
    <row r="5" spans="1:9" x14ac:dyDescent="0.25">
      <c r="A5" s="8" t="s">
        <v>6</v>
      </c>
      <c r="B5" s="8" t="s">
        <v>27</v>
      </c>
      <c r="C5" s="8" t="s">
        <v>28</v>
      </c>
      <c r="D5" s="8" t="s">
        <v>29</v>
      </c>
      <c r="E5" s="7" t="s">
        <v>8</v>
      </c>
      <c r="G5" s="6" t="s">
        <v>4</v>
      </c>
      <c r="H5" s="6"/>
      <c r="I5" s="6"/>
    </row>
    <row r="6" spans="1:9" x14ac:dyDescent="0.25">
      <c r="A6" s="18" t="s">
        <v>25</v>
      </c>
      <c r="B6" s="10">
        <v>45</v>
      </c>
      <c r="C6" s="10">
        <v>46</v>
      </c>
      <c r="D6" s="10">
        <v>14</v>
      </c>
      <c r="E6" s="3">
        <f>SUM(B6:D6)</f>
        <v>105</v>
      </c>
      <c r="G6">
        <f>B6-B13</f>
        <v>3</v>
      </c>
      <c r="H6">
        <f>C6-C13</f>
        <v>-5.1000000000000014</v>
      </c>
      <c r="I6">
        <f>D6-D13</f>
        <v>2.0999999999999996</v>
      </c>
    </row>
    <row r="7" spans="1:9" x14ac:dyDescent="0.25">
      <c r="A7" s="18" t="s">
        <v>26</v>
      </c>
      <c r="B7" s="10">
        <v>15</v>
      </c>
      <c r="C7" s="10">
        <v>27</v>
      </c>
      <c r="D7" s="10">
        <v>3</v>
      </c>
      <c r="E7" s="3">
        <f>SUM(B7:D7)</f>
        <v>45</v>
      </c>
      <c r="G7">
        <f>B7-B14</f>
        <v>-3</v>
      </c>
      <c r="H7">
        <f>C7-C14</f>
        <v>5.1000000000000014</v>
      </c>
      <c r="I7">
        <f>D7-D14</f>
        <v>-2.0999999999999996</v>
      </c>
    </row>
    <row r="8" spans="1:9" x14ac:dyDescent="0.25">
      <c r="A8" s="17" t="s">
        <v>8</v>
      </c>
      <c r="B8" s="3">
        <f>SUM(B6:B7)</f>
        <v>60</v>
      </c>
      <c r="C8" s="3">
        <f>SUM(C6:C7)</f>
        <v>73</v>
      </c>
      <c r="D8" s="3">
        <f>SUM(D6:D7)</f>
        <v>17</v>
      </c>
      <c r="E8" s="3">
        <f>SUM(B8:D8)</f>
        <v>150</v>
      </c>
    </row>
    <row r="10" spans="1:9" x14ac:dyDescent="0.25">
      <c r="A10" s="4" t="s">
        <v>2</v>
      </c>
      <c r="B10" s="4"/>
      <c r="C10" s="4"/>
      <c r="D10" s="4"/>
      <c r="E10" s="4"/>
    </row>
    <row r="11" spans="1:9" x14ac:dyDescent="0.25">
      <c r="A11" s="5"/>
      <c r="B11" s="14" t="str">
        <f>B4</f>
        <v>Column variable</v>
      </c>
      <c r="C11" s="15"/>
      <c r="D11" s="16"/>
      <c r="E11" s="5"/>
    </row>
    <row r="12" spans="1:9" x14ac:dyDescent="0.25">
      <c r="A12" s="9" t="str">
        <f>A5</f>
        <v>Row variable</v>
      </c>
      <c r="B12" s="9" t="str">
        <f>B5</f>
        <v>Licenzia media</v>
      </c>
      <c r="C12" s="9" t="str">
        <f>C5</f>
        <v>Diploma di maturità</v>
      </c>
      <c r="D12" s="9" t="str">
        <f>D5</f>
        <v>Laurea</v>
      </c>
      <c r="E12" s="9" t="s">
        <v>8</v>
      </c>
      <c r="G12" s="6" t="s">
        <v>5</v>
      </c>
      <c r="H12" s="6"/>
      <c r="I12" s="6"/>
    </row>
    <row r="13" spans="1:9" x14ac:dyDescent="0.25">
      <c r="A13" s="19" t="str">
        <f>A6</f>
        <v>Possiede un mezzo inquinante</v>
      </c>
      <c r="B13" s="5">
        <f>$E6*B$8/$E$8</f>
        <v>42</v>
      </c>
      <c r="C13" s="5">
        <f>$E6*C$8/$E$8</f>
        <v>51.1</v>
      </c>
      <c r="D13" s="5">
        <f>$E6*D$8/$E$8</f>
        <v>11.9</v>
      </c>
      <c r="E13" s="5">
        <f>SUM(B13:D13)</f>
        <v>105</v>
      </c>
      <c r="G13">
        <f>G6^2/B13</f>
        <v>0.21428571428571427</v>
      </c>
      <c r="H13">
        <f>H6^2/C13</f>
        <v>0.50900195694716277</v>
      </c>
      <c r="I13">
        <f>I6^2/D13</f>
        <v>0.3705882352941175</v>
      </c>
    </row>
    <row r="14" spans="1:9" x14ac:dyDescent="0.25">
      <c r="A14" s="19" t="str">
        <f>A7</f>
        <v xml:space="preserve">Possiede un mezzo  non inquinate </v>
      </c>
      <c r="B14" s="5">
        <f>$E7*B$8/$E$8</f>
        <v>18</v>
      </c>
      <c r="C14" s="5">
        <f>$E7*C$8/$E$8</f>
        <v>21.9</v>
      </c>
      <c r="D14" s="5">
        <f>$E7*D$8/$E$8</f>
        <v>5.0999999999999996</v>
      </c>
      <c r="E14" s="5">
        <f>SUM(B14:D14)</f>
        <v>45</v>
      </c>
      <c r="G14">
        <f>G7^2/B14</f>
        <v>0.5</v>
      </c>
      <c r="H14">
        <f>H7^2/C14</f>
        <v>1.1876712328767132</v>
      </c>
      <c r="I14">
        <f>I7^2/D14</f>
        <v>0.86470588235294088</v>
      </c>
    </row>
    <row r="15" spans="1:9" x14ac:dyDescent="0.25">
      <c r="A15" s="19" t="s">
        <v>8</v>
      </c>
      <c r="B15" s="5">
        <f>SUM(B13:B14)</f>
        <v>60</v>
      </c>
      <c r="C15" s="5">
        <f>SUM(C13:C14)</f>
        <v>73</v>
      </c>
      <c r="D15" s="5">
        <f>SUM(D13:D14)</f>
        <v>17</v>
      </c>
      <c r="E15" s="5">
        <f>SUM(B15:D15)</f>
        <v>150</v>
      </c>
    </row>
    <row r="17" spans="1:2" x14ac:dyDescent="0.25">
      <c r="A17" s="20" t="s">
        <v>9</v>
      </c>
      <c r="B17" s="20"/>
    </row>
    <row r="18" spans="1:2" x14ac:dyDescent="0.25">
      <c r="A18" s="21" t="s">
        <v>10</v>
      </c>
      <c r="B18" s="10">
        <v>0.05</v>
      </c>
    </row>
    <row r="19" spans="1:2" x14ac:dyDescent="0.25">
      <c r="A19" s="22" t="s">
        <v>11</v>
      </c>
      <c r="B19" s="22">
        <v>2</v>
      </c>
    </row>
    <row r="20" spans="1:2" x14ac:dyDescent="0.25">
      <c r="A20" s="22" t="s">
        <v>12</v>
      </c>
      <c r="B20" s="22">
        <v>3</v>
      </c>
    </row>
    <row r="21" spans="1:2" x14ac:dyDescent="0.25">
      <c r="A21" s="22" t="s">
        <v>13</v>
      </c>
      <c r="B21" s="22">
        <f>($B$19-1)*($B$20-1)</f>
        <v>2</v>
      </c>
    </row>
    <row r="23" spans="1:2" x14ac:dyDescent="0.25">
      <c r="A23" s="24" t="s">
        <v>14</v>
      </c>
      <c r="B23" s="24"/>
    </row>
    <row r="24" spans="1:2" x14ac:dyDescent="0.25">
      <c r="A24" s="25" t="s">
        <v>15</v>
      </c>
      <c r="B24" s="25">
        <f>CHIINV(B18,B21)</f>
        <v>5.9914645471079817</v>
      </c>
    </row>
    <row r="25" spans="1:2" x14ac:dyDescent="0.25">
      <c r="A25" s="25" t="s">
        <v>16</v>
      </c>
      <c r="B25" s="25">
        <f>SUM($G$13:$I$14)</f>
        <v>3.6462530217566487</v>
      </c>
    </row>
    <row r="26" spans="1:2" x14ac:dyDescent="0.25">
      <c r="A26" s="26" t="s">
        <v>17</v>
      </c>
      <c r="B26" s="25">
        <f>CHIDIST(B25,B21)</f>
        <v>0.16151996674291116</v>
      </c>
    </row>
    <row r="27" spans="1:2" x14ac:dyDescent="0.25">
      <c r="A27" s="23" t="str">
        <f>IF(B26&lt;B18,"Reject the null hypothesis","Do not reject the null hypothesis")</f>
        <v>Do not reject the null hypothesis</v>
      </c>
      <c r="B27" s="27"/>
    </row>
    <row r="29" spans="1:2" x14ac:dyDescent="0.25">
      <c r="A29" s="28" t="s">
        <v>18</v>
      </c>
    </row>
    <row r="30" spans="1:2" x14ac:dyDescent="0.25">
      <c r="A30" s="28" t="str">
        <f>IF(OR(B13&lt;1,C13&lt;1,D13&lt;1,B14&lt;1,C14&lt;1,D14&lt;1),"       is violated.","       is met.")</f>
        <v xml:space="preserve">       is met.</v>
      </c>
    </row>
  </sheetData>
  <mergeCells count="9">
    <mergeCell ref="A17:B17"/>
    <mergeCell ref="A23:B23"/>
    <mergeCell ref="A27:B27"/>
    <mergeCell ref="A3:E3"/>
    <mergeCell ref="A10:E10"/>
    <mergeCell ref="G5:I5"/>
    <mergeCell ref="G12:I12"/>
    <mergeCell ref="B4:D4"/>
    <mergeCell ref="B11:D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7" sqref="A7"/>
    </sheetView>
  </sheetViews>
  <sheetFormatPr defaultRowHeight="15" x14ac:dyDescent="0.25"/>
  <cols>
    <col min="1" max="1" width="22.7109375" bestFit="1" customWidth="1"/>
    <col min="6" max="6" width="4.7109375" customWidth="1"/>
  </cols>
  <sheetData>
    <row r="1" spans="1:9" x14ac:dyDescent="0.25">
      <c r="A1" s="1" t="s">
        <v>0</v>
      </c>
    </row>
    <row r="3" spans="1:9" x14ac:dyDescent="0.25">
      <c r="A3" s="2" t="s">
        <v>1</v>
      </c>
      <c r="B3" s="2"/>
      <c r="C3" s="2"/>
      <c r="D3" s="2"/>
      <c r="E3" s="2"/>
    </row>
    <row r="4" spans="1:9" x14ac:dyDescent="0.25">
      <c r="A4" s="3"/>
      <c r="B4" s="11" t="s">
        <v>31</v>
      </c>
      <c r="C4" s="12"/>
      <c r="D4" s="13"/>
      <c r="E4" s="3"/>
      <c r="G4" t="s">
        <v>3</v>
      </c>
    </row>
    <row r="5" spans="1:9" x14ac:dyDescent="0.25">
      <c r="A5" s="8" t="s">
        <v>30</v>
      </c>
      <c r="B5" s="8">
        <v>2</v>
      </c>
      <c r="C5" s="8">
        <v>5</v>
      </c>
      <c r="D5" s="8">
        <v>10</v>
      </c>
      <c r="E5" s="7" t="s">
        <v>8</v>
      </c>
      <c r="G5" s="6" t="s">
        <v>4</v>
      </c>
      <c r="H5" s="6"/>
      <c r="I5" s="6"/>
    </row>
    <row r="6" spans="1:9" x14ac:dyDescent="0.25">
      <c r="A6" s="18" t="s">
        <v>32</v>
      </c>
      <c r="B6" s="10">
        <v>10</v>
      </c>
      <c r="C6" s="10">
        <v>15</v>
      </c>
      <c r="D6" s="10">
        <v>20</v>
      </c>
      <c r="E6" s="3">
        <f>SUM(B6:D6)</f>
        <v>45</v>
      </c>
      <c r="G6">
        <f>B6-B13</f>
        <v>-1.25</v>
      </c>
      <c r="H6">
        <f>C6-C13</f>
        <v>3.75</v>
      </c>
      <c r="I6">
        <f>D6-D13</f>
        <v>-2.5</v>
      </c>
    </row>
    <row r="7" spans="1:9" x14ac:dyDescent="0.25">
      <c r="A7" s="18" t="s">
        <v>33</v>
      </c>
      <c r="B7" s="10">
        <v>15</v>
      </c>
      <c r="C7" s="10">
        <v>10</v>
      </c>
      <c r="D7" s="10">
        <v>30</v>
      </c>
      <c r="E7" s="3">
        <f>SUM(B7:D7)</f>
        <v>55</v>
      </c>
      <c r="G7">
        <f>B7-B14</f>
        <v>1.25</v>
      </c>
      <c r="H7">
        <f>C7-C14</f>
        <v>-3.75</v>
      </c>
      <c r="I7">
        <f>D7-D14</f>
        <v>2.5</v>
      </c>
    </row>
    <row r="8" spans="1:9" x14ac:dyDescent="0.25">
      <c r="A8" s="17" t="s">
        <v>8</v>
      </c>
      <c r="B8" s="3">
        <f>SUM(B6:B7)</f>
        <v>25</v>
      </c>
      <c r="C8" s="3">
        <f>SUM(C6:C7)</f>
        <v>25</v>
      </c>
      <c r="D8" s="3">
        <f>SUM(D6:D7)</f>
        <v>50</v>
      </c>
      <c r="E8" s="3">
        <f>SUM(B8:D8)</f>
        <v>100</v>
      </c>
    </row>
    <row r="10" spans="1:9" x14ac:dyDescent="0.25">
      <c r="A10" s="4" t="s">
        <v>2</v>
      </c>
      <c r="B10" s="4"/>
      <c r="C10" s="4"/>
      <c r="D10" s="4"/>
      <c r="E10" s="4"/>
    </row>
    <row r="11" spans="1:9" x14ac:dyDescent="0.25">
      <c r="A11" s="5"/>
      <c r="B11" s="14" t="str">
        <f>B4</f>
        <v>Durata contratto</v>
      </c>
      <c r="C11" s="15"/>
      <c r="D11" s="16"/>
      <c r="E11" s="5"/>
    </row>
    <row r="12" spans="1:9" x14ac:dyDescent="0.25">
      <c r="A12" s="9" t="str">
        <f>A5</f>
        <v>Tipo Industria</v>
      </c>
      <c r="B12" s="9">
        <f>B5</f>
        <v>2</v>
      </c>
      <c r="C12" s="9">
        <f>C5</f>
        <v>5</v>
      </c>
      <c r="D12" s="9">
        <f>D5</f>
        <v>10</v>
      </c>
      <c r="E12" s="9" t="s">
        <v>8</v>
      </c>
      <c r="G12" s="6" t="s">
        <v>5</v>
      </c>
      <c r="H12" s="6"/>
      <c r="I12" s="6"/>
    </row>
    <row r="13" spans="1:9" x14ac:dyDescent="0.25">
      <c r="A13" s="19" t="str">
        <f>A6</f>
        <v>A</v>
      </c>
      <c r="B13" s="5">
        <f>$E6*B$8/$E$8</f>
        <v>11.25</v>
      </c>
      <c r="C13" s="5">
        <f>$E6*C$8/$E$8</f>
        <v>11.25</v>
      </c>
      <c r="D13" s="5">
        <f>$E6*D$8/$E$8</f>
        <v>22.5</v>
      </c>
      <c r="E13" s="5">
        <f>SUM(B13:D13)</f>
        <v>45</v>
      </c>
      <c r="G13">
        <f>G6^2/B13</f>
        <v>0.1388888888888889</v>
      </c>
      <c r="H13">
        <f>H6^2/C13</f>
        <v>1.25</v>
      </c>
      <c r="I13">
        <f>I6^2/D13</f>
        <v>0.27777777777777779</v>
      </c>
    </row>
    <row r="14" spans="1:9" x14ac:dyDescent="0.25">
      <c r="A14" s="19" t="str">
        <f>A7</f>
        <v>NA</v>
      </c>
      <c r="B14" s="5">
        <f>$E7*B$8/$E$8</f>
        <v>13.75</v>
      </c>
      <c r="C14" s="5">
        <f>$E7*C$8/$E$8</f>
        <v>13.75</v>
      </c>
      <c r="D14" s="5">
        <f>$E7*D$8/$E$8</f>
        <v>27.5</v>
      </c>
      <c r="E14" s="5">
        <f>SUM(B14:D14)</f>
        <v>55</v>
      </c>
      <c r="G14">
        <f>G7^2/B14</f>
        <v>0.11363636363636363</v>
      </c>
      <c r="H14">
        <f>H7^2/C14</f>
        <v>1.0227272727272727</v>
      </c>
      <c r="I14">
        <f>I7^2/D14</f>
        <v>0.22727272727272727</v>
      </c>
    </row>
    <row r="15" spans="1:9" x14ac:dyDescent="0.25">
      <c r="A15" s="19" t="s">
        <v>8</v>
      </c>
      <c r="B15" s="5">
        <f>SUM(B13:B14)</f>
        <v>25</v>
      </c>
      <c r="C15" s="5">
        <f>SUM(C13:C14)</f>
        <v>25</v>
      </c>
      <c r="D15" s="5">
        <f>SUM(D13:D14)</f>
        <v>50</v>
      </c>
      <c r="E15" s="5">
        <f>SUM(B15:D15)</f>
        <v>100</v>
      </c>
    </row>
    <row r="17" spans="1:2" x14ac:dyDescent="0.25">
      <c r="A17" s="20" t="s">
        <v>9</v>
      </c>
      <c r="B17" s="20"/>
    </row>
    <row r="18" spans="1:2" x14ac:dyDescent="0.25">
      <c r="A18" s="21" t="s">
        <v>10</v>
      </c>
      <c r="B18" s="10">
        <v>0.05</v>
      </c>
    </row>
    <row r="19" spans="1:2" x14ac:dyDescent="0.25">
      <c r="A19" s="22" t="s">
        <v>11</v>
      </c>
      <c r="B19" s="22">
        <v>2</v>
      </c>
    </row>
    <row r="20" spans="1:2" x14ac:dyDescent="0.25">
      <c r="A20" s="22" t="s">
        <v>12</v>
      </c>
      <c r="B20" s="22">
        <v>3</v>
      </c>
    </row>
    <row r="21" spans="1:2" x14ac:dyDescent="0.25">
      <c r="A21" s="22" t="s">
        <v>13</v>
      </c>
      <c r="B21" s="22">
        <f>($B$19-1)*($B$20-1)</f>
        <v>2</v>
      </c>
    </row>
    <row r="23" spans="1:2" x14ac:dyDescent="0.25">
      <c r="A23" s="24" t="s">
        <v>14</v>
      </c>
      <c r="B23" s="24"/>
    </row>
    <row r="24" spans="1:2" x14ac:dyDescent="0.25">
      <c r="A24" s="25" t="s">
        <v>15</v>
      </c>
      <c r="B24" s="25">
        <f>CHIINV(B18,B21)</f>
        <v>5.9914645471079817</v>
      </c>
    </row>
    <row r="25" spans="1:2" x14ac:dyDescent="0.25">
      <c r="A25" s="25" t="s">
        <v>16</v>
      </c>
      <c r="B25" s="25">
        <f>SUM($G$13:$I$14)</f>
        <v>3.0303030303030298</v>
      </c>
    </row>
    <row r="26" spans="1:2" x14ac:dyDescent="0.25">
      <c r="A26" s="26" t="s">
        <v>17</v>
      </c>
      <c r="B26" s="25">
        <f>CHIDIST(B25,B21)</f>
        <v>0.21977488310025364</v>
      </c>
    </row>
    <row r="27" spans="1:2" x14ac:dyDescent="0.25">
      <c r="A27" s="23" t="str">
        <f>IF(B26&lt;B18,"Reject the null hypothesis","Do not reject the null hypothesis")</f>
        <v>Do not reject the null hypothesis</v>
      </c>
      <c r="B27" s="27"/>
    </row>
    <row r="29" spans="1:2" x14ac:dyDescent="0.25">
      <c r="A29" s="28" t="s">
        <v>18</v>
      </c>
    </row>
    <row r="30" spans="1:2" x14ac:dyDescent="0.25">
      <c r="A30" s="28" t="str">
        <f>IF(OR(B13&lt;1,C13&lt;1,D13&lt;1,B14&lt;1,C14&lt;1,D14&lt;1),"       is violated.","       is met.")</f>
        <v xml:space="preserve">       is met.</v>
      </c>
    </row>
  </sheetData>
  <mergeCells count="9">
    <mergeCell ref="A17:B17"/>
    <mergeCell ref="A23:B23"/>
    <mergeCell ref="A27:B27"/>
    <mergeCell ref="A3:E3"/>
    <mergeCell ref="A10:E10"/>
    <mergeCell ref="G5:I5"/>
    <mergeCell ref="G12:I12"/>
    <mergeCell ref="B4:D4"/>
    <mergeCell ref="B11:D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C22" sqref="C22"/>
    </sheetView>
  </sheetViews>
  <sheetFormatPr defaultRowHeight="15" x14ac:dyDescent="0.25"/>
  <cols>
    <col min="1" max="1" width="22.7109375" bestFit="1" customWidth="1"/>
    <col min="3" max="3" width="15.140625" bestFit="1" customWidth="1"/>
    <col min="6" max="6" width="4.7109375" customWidth="1"/>
  </cols>
  <sheetData>
    <row r="1" spans="1:9" x14ac:dyDescent="0.25">
      <c r="A1" s="1" t="s">
        <v>0</v>
      </c>
    </row>
    <row r="3" spans="1:9" x14ac:dyDescent="0.25">
      <c r="A3" s="2" t="s">
        <v>1</v>
      </c>
      <c r="B3" s="2"/>
      <c r="C3" s="2"/>
      <c r="D3" s="2"/>
      <c r="E3" s="2"/>
    </row>
    <row r="4" spans="1:9" x14ac:dyDescent="0.25">
      <c r="A4" s="3"/>
      <c r="B4" s="11" t="s">
        <v>7</v>
      </c>
      <c r="C4" s="12"/>
      <c r="D4" s="13"/>
      <c r="E4" s="3"/>
      <c r="G4" t="s">
        <v>3</v>
      </c>
    </row>
    <row r="5" spans="1:9" x14ac:dyDescent="0.25">
      <c r="A5" s="8" t="s">
        <v>6</v>
      </c>
      <c r="B5" s="8" t="s">
        <v>37</v>
      </c>
      <c r="C5" s="8" t="s">
        <v>38</v>
      </c>
      <c r="D5" s="8" t="s">
        <v>39</v>
      </c>
      <c r="E5" s="7" t="s">
        <v>8</v>
      </c>
      <c r="G5" s="6" t="s">
        <v>4</v>
      </c>
      <c r="H5" s="6"/>
      <c r="I5" s="6"/>
    </row>
    <row r="6" spans="1:9" x14ac:dyDescent="0.25">
      <c r="A6" s="31">
        <v>11079</v>
      </c>
      <c r="B6" s="10">
        <v>10</v>
      </c>
      <c r="C6" s="10">
        <v>35</v>
      </c>
      <c r="D6" s="10">
        <v>10</v>
      </c>
      <c r="E6" s="3">
        <f>SUM(B6:D6)</f>
        <v>55</v>
      </c>
      <c r="G6">
        <f>B6-B13</f>
        <v>-9.25</v>
      </c>
      <c r="H6">
        <f>C6-C13</f>
        <v>7.5</v>
      </c>
      <c r="I6">
        <f>D6-D13</f>
        <v>1.75</v>
      </c>
    </row>
    <row r="7" spans="1:9" x14ac:dyDescent="0.25">
      <c r="A7" s="18" t="s">
        <v>36</v>
      </c>
      <c r="B7" s="10">
        <v>25</v>
      </c>
      <c r="C7" s="10">
        <v>15</v>
      </c>
      <c r="D7" s="10">
        <v>5</v>
      </c>
      <c r="E7" s="3">
        <f>SUM(B7:D7)</f>
        <v>45</v>
      </c>
      <c r="G7">
        <f>B7-B14</f>
        <v>9.25</v>
      </c>
      <c r="H7">
        <f>C7-C14</f>
        <v>-7.5</v>
      </c>
      <c r="I7">
        <f>D7-D14</f>
        <v>-1.75</v>
      </c>
    </row>
    <row r="8" spans="1:9" x14ac:dyDescent="0.25">
      <c r="A8" s="17" t="s">
        <v>8</v>
      </c>
      <c r="B8" s="3">
        <f>SUM(B6:B7)</f>
        <v>35</v>
      </c>
      <c r="C8" s="3">
        <f>SUM(C6:C7)</f>
        <v>50</v>
      </c>
      <c r="D8" s="3">
        <f>SUM(D6:D7)</f>
        <v>15</v>
      </c>
      <c r="E8" s="3">
        <f>SUM(B8:D8)</f>
        <v>100</v>
      </c>
    </row>
    <row r="10" spans="1:9" x14ac:dyDescent="0.25">
      <c r="A10" s="4" t="s">
        <v>2</v>
      </c>
      <c r="B10" s="4"/>
      <c r="C10" s="4"/>
      <c r="D10" s="4"/>
      <c r="E10" s="4"/>
    </row>
    <row r="11" spans="1:9" x14ac:dyDescent="0.25">
      <c r="A11" s="5"/>
      <c r="B11" s="14" t="str">
        <f>B4</f>
        <v>Column variable</v>
      </c>
      <c r="C11" s="15"/>
      <c r="D11" s="16"/>
      <c r="E11" s="5"/>
    </row>
    <row r="12" spans="1:9" x14ac:dyDescent="0.25">
      <c r="A12" s="9" t="str">
        <f>A5</f>
        <v>Row variable</v>
      </c>
      <c r="B12" s="9" t="str">
        <f>B5</f>
        <v>Auto</v>
      </c>
      <c r="C12" s="9" t="str">
        <f>C5</f>
        <v>Mezzo Pubblico</v>
      </c>
      <c r="D12" s="9" t="str">
        <f>D5</f>
        <v>Altro</v>
      </c>
      <c r="E12" s="9" t="s">
        <v>8</v>
      </c>
      <c r="G12" s="6" t="s">
        <v>5</v>
      </c>
      <c r="H12" s="6"/>
      <c r="I12" s="6"/>
    </row>
    <row r="13" spans="1:9" x14ac:dyDescent="0.25">
      <c r="A13" s="19">
        <f>A6</f>
        <v>11079</v>
      </c>
      <c r="B13" s="5">
        <f>$E6*B$8/$E$8</f>
        <v>19.25</v>
      </c>
      <c r="C13" s="5">
        <f>$E6*C$8/$E$8</f>
        <v>27.5</v>
      </c>
      <c r="D13" s="5">
        <f>$E6*D$8/$E$8</f>
        <v>8.25</v>
      </c>
      <c r="E13" s="5">
        <f>SUM(B13:D13)</f>
        <v>55</v>
      </c>
      <c r="G13">
        <f>G6^2/B13</f>
        <v>4.4448051948051948</v>
      </c>
      <c r="H13">
        <f>H6^2/C13</f>
        <v>2.0454545454545454</v>
      </c>
      <c r="I13">
        <f>I6^2/D13</f>
        <v>0.37121212121212122</v>
      </c>
    </row>
    <row r="14" spans="1:9" x14ac:dyDescent="0.25">
      <c r="A14" s="19" t="str">
        <f>A7</f>
        <v>min 30</v>
      </c>
      <c r="B14" s="5">
        <f>$E7*B$8/$E$8</f>
        <v>15.75</v>
      </c>
      <c r="C14" s="5">
        <f>$E7*C$8/$E$8</f>
        <v>22.5</v>
      </c>
      <c r="D14" s="5">
        <f>$E7*D$8/$E$8</f>
        <v>6.75</v>
      </c>
      <c r="E14" s="5">
        <f>SUM(B14:D14)</f>
        <v>45</v>
      </c>
      <c r="G14">
        <f>G7^2/B14</f>
        <v>5.4325396825396828</v>
      </c>
      <c r="H14">
        <f>H7^2/C14</f>
        <v>2.5</v>
      </c>
      <c r="I14">
        <f>I7^2/D14</f>
        <v>0.45370370370370372</v>
      </c>
    </row>
    <row r="15" spans="1:9" x14ac:dyDescent="0.25">
      <c r="A15" s="19" t="s">
        <v>8</v>
      </c>
      <c r="B15" s="5">
        <f>SUM(B13:B14)</f>
        <v>35</v>
      </c>
      <c r="C15" s="5">
        <f>SUM(C13:C14)</f>
        <v>50</v>
      </c>
      <c r="D15" s="5">
        <f>SUM(D13:D14)</f>
        <v>15</v>
      </c>
      <c r="E15" s="5">
        <f>SUM(B15:D15)</f>
        <v>100</v>
      </c>
    </row>
    <row r="17" spans="1:4" x14ac:dyDescent="0.25">
      <c r="A17" s="20" t="s">
        <v>9</v>
      </c>
      <c r="B17" s="20"/>
    </row>
    <row r="18" spans="1:4" x14ac:dyDescent="0.25">
      <c r="A18" s="21" t="s">
        <v>10</v>
      </c>
      <c r="B18" s="10">
        <v>0.05</v>
      </c>
    </row>
    <row r="19" spans="1:4" x14ac:dyDescent="0.25">
      <c r="A19" s="22" t="s">
        <v>11</v>
      </c>
      <c r="B19" s="22">
        <v>2</v>
      </c>
    </row>
    <row r="20" spans="1:4" x14ac:dyDescent="0.25">
      <c r="A20" s="22" t="s">
        <v>12</v>
      </c>
      <c r="B20" s="22">
        <v>3</v>
      </c>
    </row>
    <row r="21" spans="1:4" x14ac:dyDescent="0.25">
      <c r="A21" s="22" t="s">
        <v>13</v>
      </c>
      <c r="B21" s="22">
        <f>($B$19-1)*($B$20-1)</f>
        <v>2</v>
      </c>
    </row>
    <row r="23" spans="1:4" x14ac:dyDescent="0.25">
      <c r="A23" s="24" t="s">
        <v>14</v>
      </c>
      <c r="B23" s="24"/>
    </row>
    <row r="24" spans="1:4" x14ac:dyDescent="0.25">
      <c r="A24" s="25" t="s">
        <v>15</v>
      </c>
      <c r="B24" s="25">
        <f>CHIINV(B18,B21)</f>
        <v>5.9914645471079817</v>
      </c>
      <c r="D24" t="s">
        <v>34</v>
      </c>
    </row>
    <row r="25" spans="1:4" x14ac:dyDescent="0.25">
      <c r="A25" s="25" t="s">
        <v>16</v>
      </c>
      <c r="B25" s="25">
        <f>SUM($G$13:$I$14)</f>
        <v>15.247715247715247</v>
      </c>
      <c r="D25" t="s">
        <v>35</v>
      </c>
    </row>
    <row r="26" spans="1:4" x14ac:dyDescent="0.25">
      <c r="A26" s="26" t="s">
        <v>17</v>
      </c>
      <c r="B26" s="25">
        <f>CHIDIST(B25,B21)</f>
        <v>4.8865315049395652E-4</v>
      </c>
    </row>
    <row r="27" spans="1:4" x14ac:dyDescent="0.25">
      <c r="A27" s="23" t="str">
        <f>IF(B26&lt;B18,"Reject the null hypothesis","Do not reject the null hypothesis")</f>
        <v>Reject the null hypothesis</v>
      </c>
      <c r="B27" s="27"/>
    </row>
    <row r="29" spans="1:4" x14ac:dyDescent="0.25">
      <c r="A29" s="28" t="s">
        <v>18</v>
      </c>
    </row>
    <row r="30" spans="1:4" x14ac:dyDescent="0.25">
      <c r="A30" s="28" t="str">
        <f>IF(OR(B13&lt;1,C13&lt;1,D13&lt;1,B14&lt;1,C14&lt;1,D14&lt;1),"       is violated.","       is met.")</f>
        <v xml:space="preserve">       is met.</v>
      </c>
    </row>
  </sheetData>
  <mergeCells count="9">
    <mergeCell ref="A17:B17"/>
    <mergeCell ref="A23:B23"/>
    <mergeCell ref="A27:B27"/>
    <mergeCell ref="A3:E3"/>
    <mergeCell ref="A10:E10"/>
    <mergeCell ref="G5:I5"/>
    <mergeCell ref="G12:I12"/>
    <mergeCell ref="B4:D4"/>
    <mergeCell ref="B11:D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20" sqref="C20"/>
    </sheetView>
  </sheetViews>
  <sheetFormatPr defaultRowHeight="15" x14ac:dyDescent="0.25"/>
  <cols>
    <col min="1" max="1" width="30.140625" bestFit="1" customWidth="1"/>
    <col min="2" max="2" width="13.85546875" customWidth="1"/>
    <col min="3" max="3" width="13.28515625" customWidth="1"/>
    <col min="5" max="5" width="4.7109375" customWidth="1"/>
  </cols>
  <sheetData>
    <row r="1" spans="1:7" x14ac:dyDescent="0.25">
      <c r="A1" s="1" t="s">
        <v>0</v>
      </c>
    </row>
    <row r="3" spans="1:7" x14ac:dyDescent="0.25">
      <c r="A3" s="2" t="s">
        <v>1</v>
      </c>
      <c r="B3" s="2"/>
      <c r="C3" s="2"/>
      <c r="D3" s="2"/>
    </row>
    <row r="4" spans="1:7" x14ac:dyDescent="0.25">
      <c r="A4" s="3"/>
      <c r="B4" s="11" t="s">
        <v>45</v>
      </c>
      <c r="C4" s="13"/>
      <c r="D4" s="3"/>
      <c r="F4" t="s">
        <v>3</v>
      </c>
    </row>
    <row r="5" spans="1:7" x14ac:dyDescent="0.25">
      <c r="A5" s="8" t="s">
        <v>46</v>
      </c>
      <c r="B5" s="8" t="s">
        <v>43</v>
      </c>
      <c r="C5" s="8" t="s">
        <v>44</v>
      </c>
      <c r="D5" s="7" t="s">
        <v>8</v>
      </c>
      <c r="F5" s="6" t="s">
        <v>4</v>
      </c>
      <c r="G5" s="6"/>
    </row>
    <row r="6" spans="1:7" x14ac:dyDescent="0.25">
      <c r="A6" s="18" t="s">
        <v>40</v>
      </c>
      <c r="B6" s="10">
        <v>25</v>
      </c>
      <c r="C6" s="10">
        <v>35</v>
      </c>
      <c r="D6" s="3">
        <f>SUM(B6:C6)</f>
        <v>60</v>
      </c>
      <c r="F6">
        <f>B6-B14</f>
        <v>-2.1999999999999993</v>
      </c>
      <c r="G6">
        <f>C6-C14</f>
        <v>2.2000000000000028</v>
      </c>
    </row>
    <row r="7" spans="1:7" x14ac:dyDescent="0.25">
      <c r="A7" s="18" t="s">
        <v>41</v>
      </c>
      <c r="B7" s="10">
        <v>33</v>
      </c>
      <c r="C7" s="10">
        <v>37</v>
      </c>
      <c r="D7" s="3">
        <f>SUM(B7:C7)</f>
        <v>70</v>
      </c>
      <c r="F7">
        <f>B7-B15</f>
        <v>1.2666666666666657</v>
      </c>
      <c r="G7">
        <f>C7-C15</f>
        <v>-1.2666666666666657</v>
      </c>
    </row>
    <row r="8" spans="1:7" x14ac:dyDescent="0.25">
      <c r="A8" s="18" t="s">
        <v>42</v>
      </c>
      <c r="B8" s="10">
        <v>10</v>
      </c>
      <c r="C8" s="10">
        <v>10</v>
      </c>
      <c r="D8" s="3">
        <f>SUM(B8:C8)</f>
        <v>20</v>
      </c>
      <c r="F8">
        <f>B8-B16</f>
        <v>0.93333333333333357</v>
      </c>
      <c r="G8">
        <f>C8-C16</f>
        <v>-0.93333333333333357</v>
      </c>
    </row>
    <row r="9" spans="1:7" x14ac:dyDescent="0.25">
      <c r="A9" s="17" t="s">
        <v>8</v>
      </c>
      <c r="B9" s="3">
        <f>SUM(B6:B8)</f>
        <v>68</v>
      </c>
      <c r="C9" s="3">
        <f>SUM(C6:C8)</f>
        <v>82</v>
      </c>
      <c r="D9" s="3">
        <f>SUM(B9:C9)</f>
        <v>150</v>
      </c>
    </row>
    <row r="11" spans="1:7" x14ac:dyDescent="0.25">
      <c r="A11" s="4" t="s">
        <v>2</v>
      </c>
      <c r="B11" s="4"/>
      <c r="C11" s="4"/>
      <c r="D11" s="4"/>
    </row>
    <row r="12" spans="1:7" x14ac:dyDescent="0.25">
      <c r="A12" s="5"/>
      <c r="B12" s="14" t="str">
        <f>B4</f>
        <v>Stile di vita</v>
      </c>
      <c r="C12" s="16"/>
      <c r="D12" s="5"/>
    </row>
    <row r="13" spans="1:7" x14ac:dyDescent="0.25">
      <c r="A13" s="9" t="str">
        <f>A5</f>
        <v>Spesa prodotti discografici</v>
      </c>
      <c r="B13" s="9" t="str">
        <f>B5</f>
        <v>Sedentario</v>
      </c>
      <c r="C13" s="9" t="str">
        <f>C5</f>
        <v>Dinamico</v>
      </c>
      <c r="D13" s="9" t="s">
        <v>8</v>
      </c>
      <c r="F13" s="6" t="s">
        <v>5</v>
      </c>
      <c r="G13" s="6"/>
    </row>
    <row r="14" spans="1:7" x14ac:dyDescent="0.25">
      <c r="A14" s="19" t="str">
        <f>A6</f>
        <v>bassa</v>
      </c>
      <c r="B14" s="5">
        <f>$D6*B$9/$D$9</f>
        <v>27.2</v>
      </c>
      <c r="C14" s="5">
        <f>$D6*C$9/$D$9</f>
        <v>32.799999999999997</v>
      </c>
      <c r="D14" s="5">
        <f>SUM(B14:C14)</f>
        <v>60</v>
      </c>
      <c r="F14">
        <f>F6^2/B14</f>
        <v>0.17794117647058813</v>
      </c>
      <c r="G14">
        <f>G6^2/C14</f>
        <v>0.14756097560975648</v>
      </c>
    </row>
    <row r="15" spans="1:7" x14ac:dyDescent="0.25">
      <c r="A15" s="19" t="str">
        <f>A7</f>
        <v>media</v>
      </c>
      <c r="B15" s="5">
        <f>$D7*B$9/$D$9</f>
        <v>31.733333333333334</v>
      </c>
      <c r="C15" s="5">
        <f>$D7*C$9/$D$9</f>
        <v>38.266666666666666</v>
      </c>
      <c r="D15" s="5">
        <f>SUM(B15:C15)</f>
        <v>70</v>
      </c>
      <c r="F15">
        <f>F7^2/B15</f>
        <v>5.0560224089635779E-2</v>
      </c>
      <c r="G15">
        <f>G7^2/C15</f>
        <v>4.1927990708478455E-2</v>
      </c>
    </row>
    <row r="16" spans="1:7" x14ac:dyDescent="0.25">
      <c r="A16" s="19" t="str">
        <f>A8</f>
        <v>alta</v>
      </c>
      <c r="B16" s="5">
        <f>$D8*B$9/$D$9</f>
        <v>9.0666666666666664</v>
      </c>
      <c r="C16" s="5">
        <f>$D8*C$9/$D$9</f>
        <v>10.933333333333334</v>
      </c>
      <c r="D16" s="5">
        <f>SUM(B16:C16)</f>
        <v>20</v>
      </c>
      <c r="F16">
        <f>F8^2/B16</f>
        <v>9.6078431372549067E-2</v>
      </c>
      <c r="G16">
        <f>G8^2/C16</f>
        <v>7.9674796747967513E-2</v>
      </c>
    </row>
    <row r="17" spans="1:4" x14ac:dyDescent="0.25">
      <c r="A17" s="19" t="s">
        <v>8</v>
      </c>
      <c r="B17" s="5">
        <f>SUM(B14:B16)</f>
        <v>68</v>
      </c>
      <c r="C17" s="5">
        <f>SUM(C14:C16)</f>
        <v>82</v>
      </c>
      <c r="D17" s="5">
        <f>SUM(B17:C17)</f>
        <v>150</v>
      </c>
    </row>
    <row r="19" spans="1:4" x14ac:dyDescent="0.25">
      <c r="A19" s="20" t="s">
        <v>9</v>
      </c>
      <c r="B19" s="20"/>
    </row>
    <row r="20" spans="1:4" x14ac:dyDescent="0.25">
      <c r="A20" s="21" t="s">
        <v>10</v>
      </c>
      <c r="B20" s="10">
        <v>0.05</v>
      </c>
    </row>
    <row r="21" spans="1:4" x14ac:dyDescent="0.25">
      <c r="A21" s="22" t="s">
        <v>11</v>
      </c>
      <c r="B21" s="22">
        <v>3</v>
      </c>
    </row>
    <row r="22" spans="1:4" x14ac:dyDescent="0.25">
      <c r="A22" s="22" t="s">
        <v>12</v>
      </c>
      <c r="B22" s="22">
        <v>2</v>
      </c>
    </row>
    <row r="23" spans="1:4" x14ac:dyDescent="0.25">
      <c r="A23" s="22" t="s">
        <v>13</v>
      </c>
      <c r="B23" s="22">
        <f>($B$21-1)*($B$22-1)</f>
        <v>2</v>
      </c>
    </row>
    <row r="25" spans="1:4" x14ac:dyDescent="0.25">
      <c r="A25" s="24" t="s">
        <v>14</v>
      </c>
      <c r="B25" s="24"/>
    </row>
    <row r="26" spans="1:4" x14ac:dyDescent="0.25">
      <c r="A26" s="25" t="s">
        <v>15</v>
      </c>
      <c r="B26" s="25">
        <f>CHIINV(B20,B23)</f>
        <v>5.9914645471079817</v>
      </c>
    </row>
    <row r="27" spans="1:4" x14ac:dyDescent="0.25">
      <c r="A27" s="25" t="s">
        <v>16</v>
      </c>
      <c r="B27" s="25">
        <f>SUM($F$14:$G$16)</f>
        <v>0.59374359499897544</v>
      </c>
    </row>
    <row r="28" spans="1:4" x14ac:dyDescent="0.25">
      <c r="A28" s="26" t="s">
        <v>17</v>
      </c>
      <c r="B28" s="25">
        <f>CHIDIST(B27,B23)</f>
        <v>0.74313927856886786</v>
      </c>
    </row>
    <row r="29" spans="1:4" x14ac:dyDescent="0.25">
      <c r="A29" s="23" t="str">
        <f>IF(B28&lt;B20,"Reject the null hypothesis","Do not reject the null hypothesis")</f>
        <v>Do not reject the null hypothesis</v>
      </c>
      <c r="B29" s="27"/>
    </row>
    <row r="31" spans="1:4" x14ac:dyDescent="0.25">
      <c r="A31" s="28" t="s">
        <v>18</v>
      </c>
    </row>
    <row r="32" spans="1:4" x14ac:dyDescent="0.25">
      <c r="A32" s="28" t="str">
        <f>IF(OR(B14&lt;1,C14&lt;1,B15&lt;1,C15&lt;1,B16&lt;1,C16&lt;1),"       is violated.","       is met.")</f>
        <v xml:space="preserve">       is met.</v>
      </c>
    </row>
  </sheetData>
  <mergeCells count="9">
    <mergeCell ref="A19:B19"/>
    <mergeCell ref="A25:B25"/>
    <mergeCell ref="A29:B29"/>
    <mergeCell ref="A3:D3"/>
    <mergeCell ref="A11:D11"/>
    <mergeCell ref="F5:G5"/>
    <mergeCell ref="F13:G13"/>
    <mergeCell ref="B4:C4"/>
    <mergeCell ref="B12:C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0" workbookViewId="0">
      <selection activeCell="D35" sqref="D35"/>
    </sheetView>
  </sheetViews>
  <sheetFormatPr defaultRowHeight="15" x14ac:dyDescent="0.25"/>
  <cols>
    <col min="1" max="1" width="22.7109375" bestFit="1" customWidth="1"/>
    <col min="3" max="3" width="12.28515625" bestFit="1" customWidth="1"/>
    <col min="4" max="4" width="12.5703125" bestFit="1" customWidth="1"/>
    <col min="6" max="6" width="4.7109375" customWidth="1"/>
  </cols>
  <sheetData>
    <row r="1" spans="1:9" x14ac:dyDescent="0.25">
      <c r="A1" s="1" t="s">
        <v>0</v>
      </c>
    </row>
    <row r="3" spans="1:9" x14ac:dyDescent="0.25">
      <c r="A3" s="2" t="s">
        <v>1</v>
      </c>
      <c r="B3" s="2"/>
      <c r="C3" s="2"/>
      <c r="D3" s="2"/>
      <c r="E3" s="2"/>
    </row>
    <row r="4" spans="1:9" x14ac:dyDescent="0.25">
      <c r="A4" s="3"/>
      <c r="B4" s="11" t="s">
        <v>7</v>
      </c>
      <c r="C4" s="12"/>
      <c r="D4" s="13"/>
      <c r="E4" s="3"/>
      <c r="G4" t="s">
        <v>3</v>
      </c>
    </row>
    <row r="5" spans="1:9" x14ac:dyDescent="0.25">
      <c r="A5" s="8" t="s">
        <v>6</v>
      </c>
      <c r="B5" s="8" t="s">
        <v>49</v>
      </c>
      <c r="C5" s="8" t="s">
        <v>50</v>
      </c>
      <c r="D5" s="8" t="s">
        <v>51</v>
      </c>
      <c r="E5" s="7" t="s">
        <v>8</v>
      </c>
      <c r="G5" s="6" t="s">
        <v>4</v>
      </c>
      <c r="H5" s="6"/>
      <c r="I5" s="6"/>
    </row>
    <row r="6" spans="1:9" x14ac:dyDescent="0.25">
      <c r="A6" s="18" t="s">
        <v>32</v>
      </c>
      <c r="B6" s="10">
        <v>16</v>
      </c>
      <c r="C6" s="10">
        <v>5</v>
      </c>
      <c r="D6" s="10">
        <v>9</v>
      </c>
      <c r="E6" s="3">
        <f>SUM(B6:D6)</f>
        <v>30</v>
      </c>
      <c r="G6">
        <f>B6-B14</f>
        <v>2.2962962962962958</v>
      </c>
      <c r="H6">
        <f>C6-C14</f>
        <v>-3.518518518518519</v>
      </c>
      <c r="I6">
        <f>D6-D14</f>
        <v>1.2222222222222223</v>
      </c>
    </row>
    <row r="7" spans="1:9" x14ac:dyDescent="0.25">
      <c r="A7" s="18" t="s">
        <v>47</v>
      </c>
      <c r="B7" s="10">
        <v>13</v>
      </c>
      <c r="C7" s="10">
        <v>10</v>
      </c>
      <c r="D7" s="10">
        <v>1</v>
      </c>
      <c r="E7" s="3">
        <f>SUM(B7:D7)</f>
        <v>24</v>
      </c>
      <c r="G7">
        <f>B7-B15</f>
        <v>2.0370370370370363</v>
      </c>
      <c r="H7">
        <f>C7-C15</f>
        <v>3.1851851851851851</v>
      </c>
      <c r="I7">
        <f>D7-D15</f>
        <v>-5.2222222222222223</v>
      </c>
    </row>
    <row r="8" spans="1:9" x14ac:dyDescent="0.25">
      <c r="A8" s="18" t="s">
        <v>48</v>
      </c>
      <c r="B8" s="10">
        <v>8</v>
      </c>
      <c r="C8" s="10">
        <v>8</v>
      </c>
      <c r="D8" s="10">
        <v>11</v>
      </c>
      <c r="E8" s="3">
        <f>SUM(B8:D8)</f>
        <v>27</v>
      </c>
      <c r="G8">
        <f>B8-B16</f>
        <v>-4.3333333333333339</v>
      </c>
      <c r="H8">
        <f>C8-C16</f>
        <v>0.33333333333333304</v>
      </c>
      <c r="I8">
        <f>D8-D16</f>
        <v>4</v>
      </c>
    </row>
    <row r="9" spans="1:9" x14ac:dyDescent="0.25">
      <c r="A9" s="17" t="s">
        <v>8</v>
      </c>
      <c r="B9" s="3">
        <f>SUM(B6:B8)</f>
        <v>37</v>
      </c>
      <c r="C9" s="3">
        <f>SUM(C6:C8)</f>
        <v>23</v>
      </c>
      <c r="D9" s="3">
        <f>SUM(D6:D8)</f>
        <v>21</v>
      </c>
      <c r="E9" s="3">
        <f>SUM(B9:D9)</f>
        <v>81</v>
      </c>
    </row>
    <row r="11" spans="1:9" x14ac:dyDescent="0.25">
      <c r="A11" s="4" t="s">
        <v>2</v>
      </c>
      <c r="B11" s="4"/>
      <c r="C11" s="4"/>
      <c r="D11" s="4"/>
      <c r="E11" s="4"/>
    </row>
    <row r="12" spans="1:9" x14ac:dyDescent="0.25">
      <c r="A12" s="5"/>
      <c r="B12" s="14" t="str">
        <f>B4</f>
        <v>Column variable</v>
      </c>
      <c r="C12" s="15"/>
      <c r="D12" s="16"/>
      <c r="E12" s="5"/>
    </row>
    <row r="13" spans="1:9" x14ac:dyDescent="0.25">
      <c r="A13" s="9" t="str">
        <f>A5</f>
        <v>Row variable</v>
      </c>
      <c r="B13" s="9" t="str">
        <f>B5</f>
        <v>Asili nido</v>
      </c>
      <c r="C13" s="9" t="str">
        <f>C5</f>
        <v>Baby parking</v>
      </c>
      <c r="D13" s="9" t="str">
        <f>D5</f>
        <v>Nidi familiari</v>
      </c>
      <c r="E13" s="9" t="s">
        <v>8</v>
      </c>
      <c r="G13" s="6" t="s">
        <v>5</v>
      </c>
      <c r="H13" s="6"/>
      <c r="I13" s="6"/>
    </row>
    <row r="14" spans="1:9" x14ac:dyDescent="0.25">
      <c r="A14" s="19" t="str">
        <f>A6</f>
        <v>A</v>
      </c>
      <c r="B14" s="5">
        <f>$E6*B$9/$E$9</f>
        <v>13.703703703703704</v>
      </c>
      <c r="C14" s="5">
        <f>$E6*C$9/$E$9</f>
        <v>8.518518518518519</v>
      </c>
      <c r="D14" s="5">
        <f>$E6*D$9/$E$9</f>
        <v>7.7777777777777777</v>
      </c>
      <c r="E14" s="5">
        <f>SUM(B14:D14)</f>
        <v>30</v>
      </c>
      <c r="G14">
        <f>G6^2/B14</f>
        <v>0.38478478478478462</v>
      </c>
      <c r="H14">
        <f>H6^2/C14</f>
        <v>1.4533011272141709</v>
      </c>
      <c r="I14">
        <f>I6^2/D14</f>
        <v>0.1920634920634921</v>
      </c>
    </row>
    <row r="15" spans="1:9" x14ac:dyDescent="0.25">
      <c r="A15" s="19" t="str">
        <f>A7</f>
        <v>B</v>
      </c>
      <c r="B15" s="5">
        <f>$E7*B$9/$E$9</f>
        <v>10.962962962962964</v>
      </c>
      <c r="C15" s="5">
        <f>$E7*C$9/$E$9</f>
        <v>6.8148148148148149</v>
      </c>
      <c r="D15" s="5">
        <f>$E7*D$9/$E$9</f>
        <v>6.2222222222222223</v>
      </c>
      <c r="E15" s="5">
        <f>SUM(B15:D15)</f>
        <v>24</v>
      </c>
      <c r="G15">
        <f>G7^2/B15</f>
        <v>0.37850350350350315</v>
      </c>
      <c r="H15">
        <f>H7^2/C15</f>
        <v>1.4887278582930756</v>
      </c>
      <c r="I15">
        <f>I7^2/D15</f>
        <v>4.3829365079365079</v>
      </c>
    </row>
    <row r="16" spans="1:9" x14ac:dyDescent="0.25">
      <c r="A16" s="19" t="str">
        <f>A8</f>
        <v>C</v>
      </c>
      <c r="B16" s="5">
        <f>$E8*B$9/$E$9</f>
        <v>12.333333333333334</v>
      </c>
      <c r="C16" s="5">
        <f>$E8*C$9/$E$9</f>
        <v>7.666666666666667</v>
      </c>
      <c r="D16" s="5">
        <f>$E8*D$9/$E$9</f>
        <v>7</v>
      </c>
      <c r="E16" s="5">
        <f>SUM(B16:D16)</f>
        <v>27</v>
      </c>
      <c r="G16">
        <f>G8^2/B16</f>
        <v>1.5225225225225227</v>
      </c>
      <c r="H16">
        <f>H8^2/C16</f>
        <v>1.449275362318838E-2</v>
      </c>
      <c r="I16">
        <f>I8^2/D16</f>
        <v>2.2857142857142856</v>
      </c>
    </row>
    <row r="17" spans="1:5" x14ac:dyDescent="0.25">
      <c r="A17" s="19" t="s">
        <v>8</v>
      </c>
      <c r="B17" s="5">
        <f>SUM(B14:B16)</f>
        <v>37</v>
      </c>
      <c r="C17" s="5">
        <f>SUM(C14:C16)</f>
        <v>23</v>
      </c>
      <c r="D17" s="5">
        <f>SUM(D14:D16)</f>
        <v>21</v>
      </c>
      <c r="E17" s="5">
        <f>SUM(B17:D17)</f>
        <v>81</v>
      </c>
    </row>
    <row r="19" spans="1:5" x14ac:dyDescent="0.25">
      <c r="A19" s="20" t="s">
        <v>9</v>
      </c>
      <c r="B19" s="20"/>
    </row>
    <row r="20" spans="1:5" x14ac:dyDescent="0.25">
      <c r="A20" s="21" t="s">
        <v>10</v>
      </c>
      <c r="B20" s="10">
        <v>0.01</v>
      </c>
    </row>
    <row r="21" spans="1:5" x14ac:dyDescent="0.25">
      <c r="A21" s="22" t="s">
        <v>11</v>
      </c>
      <c r="B21" s="22">
        <v>3</v>
      </c>
    </row>
    <row r="22" spans="1:5" x14ac:dyDescent="0.25">
      <c r="A22" s="22" t="s">
        <v>12</v>
      </c>
      <c r="B22" s="22">
        <v>3</v>
      </c>
    </row>
    <row r="23" spans="1:5" x14ac:dyDescent="0.25">
      <c r="A23" s="22" t="s">
        <v>13</v>
      </c>
      <c r="B23" s="22">
        <f>($B$21-1)*($B$22-1)</f>
        <v>4</v>
      </c>
    </row>
    <row r="25" spans="1:5" x14ac:dyDescent="0.25">
      <c r="A25" s="24" t="s">
        <v>14</v>
      </c>
      <c r="B25" s="24"/>
    </row>
    <row r="26" spans="1:5" x14ac:dyDescent="0.25">
      <c r="A26" s="25" t="s">
        <v>15</v>
      </c>
      <c r="B26" s="25">
        <f>CHIINV(B20,B23)</f>
        <v>13.276704135987623</v>
      </c>
    </row>
    <row r="27" spans="1:5" x14ac:dyDescent="0.25">
      <c r="A27" s="25" t="s">
        <v>16</v>
      </c>
      <c r="B27" s="25">
        <f>SUM($G$14:$I$16)</f>
        <v>12.10304683565553</v>
      </c>
    </row>
    <row r="28" spans="1:5" x14ac:dyDescent="0.25">
      <c r="A28" s="26" t="s">
        <v>17</v>
      </c>
      <c r="B28" s="25">
        <f>CHIDIST(B27,B23)</f>
        <v>1.6601209302713034E-2</v>
      </c>
    </row>
    <row r="29" spans="1:5" x14ac:dyDescent="0.25">
      <c r="A29" s="23" t="str">
        <f>IF(B28&lt;B20,"Reject the null hypothesis","Do not reject the null hypothesis")</f>
        <v>Do not reject the null hypothesis</v>
      </c>
      <c r="B29" s="27"/>
    </row>
    <row r="31" spans="1:5" x14ac:dyDescent="0.25">
      <c r="A31" s="28" t="s">
        <v>18</v>
      </c>
    </row>
    <row r="32" spans="1:5" x14ac:dyDescent="0.25">
      <c r="A32" s="28" t="str">
        <f>IF(OR(B14&lt;1,C14&lt;1,D14&lt;1,B15&lt;1,C15&lt;1,D15&lt;1,B16&lt;1,C16&lt;1,D16&lt;1),"       is violated.","       is met.")</f>
        <v xml:space="preserve">       is met.</v>
      </c>
    </row>
  </sheetData>
  <mergeCells count="9">
    <mergeCell ref="A19:B19"/>
    <mergeCell ref="A25:B25"/>
    <mergeCell ref="A29:B29"/>
    <mergeCell ref="A3:E3"/>
    <mergeCell ref="A11:E11"/>
    <mergeCell ref="G5:I5"/>
    <mergeCell ref="G13:I13"/>
    <mergeCell ref="B4:D4"/>
    <mergeCell ref="B12:D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O7" sqref="O7"/>
    </sheetView>
  </sheetViews>
  <sheetFormatPr defaultRowHeight="15" x14ac:dyDescent="0.25"/>
  <cols>
    <col min="1" max="1" width="22.7109375" bestFit="1" customWidth="1"/>
    <col min="6" max="6" width="4.7109375" customWidth="1"/>
  </cols>
  <sheetData>
    <row r="1" spans="1:9" x14ac:dyDescent="0.25">
      <c r="A1" s="1" t="s">
        <v>0</v>
      </c>
    </row>
    <row r="3" spans="1:9" x14ac:dyDescent="0.25">
      <c r="A3" s="2" t="s">
        <v>1</v>
      </c>
      <c r="B3" s="2"/>
      <c r="C3" s="2"/>
      <c r="D3" s="2"/>
      <c r="E3" s="2"/>
    </row>
    <row r="4" spans="1:9" x14ac:dyDescent="0.25">
      <c r="A4" s="3"/>
      <c r="B4" s="11" t="s">
        <v>7</v>
      </c>
      <c r="C4" s="12"/>
      <c r="D4" s="13"/>
      <c r="E4" s="3"/>
      <c r="G4" t="s">
        <v>3</v>
      </c>
    </row>
    <row r="5" spans="1:9" x14ac:dyDescent="0.25">
      <c r="A5" s="8" t="s">
        <v>6</v>
      </c>
      <c r="B5" s="8" t="s">
        <v>54</v>
      </c>
      <c r="C5" s="8" t="s">
        <v>55</v>
      </c>
      <c r="D5" s="8" t="s">
        <v>56</v>
      </c>
      <c r="E5" s="7" t="s">
        <v>8</v>
      </c>
      <c r="G5" s="6" t="s">
        <v>4</v>
      </c>
      <c r="H5" s="6"/>
      <c r="I5" s="6"/>
    </row>
    <row r="6" spans="1:9" x14ac:dyDescent="0.25">
      <c r="A6" s="18" t="s">
        <v>52</v>
      </c>
      <c r="B6" s="10">
        <v>13</v>
      </c>
      <c r="C6" s="10">
        <v>10</v>
      </c>
      <c r="D6" s="10">
        <v>34</v>
      </c>
      <c r="E6" s="3">
        <f>SUM(B6:D6)</f>
        <v>57</v>
      </c>
      <c r="G6">
        <f>B6-B13</f>
        <v>-4.1000000000000014</v>
      </c>
      <c r="H6">
        <f>C6-C13</f>
        <v>-3.5374999999999996</v>
      </c>
      <c r="I6">
        <f>D6-D13</f>
        <v>7.6374999999999993</v>
      </c>
    </row>
    <row r="7" spans="1:9" x14ac:dyDescent="0.25">
      <c r="A7" s="18" t="s">
        <v>53</v>
      </c>
      <c r="B7" s="10">
        <v>11</v>
      </c>
      <c r="C7" s="10">
        <v>9</v>
      </c>
      <c r="D7" s="10">
        <v>3</v>
      </c>
      <c r="E7" s="3">
        <f>SUM(B7:D7)</f>
        <v>23</v>
      </c>
      <c r="G7">
        <f>B7-B14</f>
        <v>4.0999999999999996</v>
      </c>
      <c r="H7">
        <f>C7-C14</f>
        <v>3.5374999999999996</v>
      </c>
      <c r="I7">
        <f>D7-D14</f>
        <v>-7.6374999999999993</v>
      </c>
    </row>
    <row r="8" spans="1:9" x14ac:dyDescent="0.25">
      <c r="A8" s="17" t="s">
        <v>8</v>
      </c>
      <c r="B8" s="3">
        <f>SUM(B6:B7)</f>
        <v>24</v>
      </c>
      <c r="C8" s="3">
        <f>SUM(C6:C7)</f>
        <v>19</v>
      </c>
      <c r="D8" s="3">
        <f>SUM(D6:D7)</f>
        <v>37</v>
      </c>
      <c r="E8" s="3">
        <f>SUM(B8:D8)</f>
        <v>80</v>
      </c>
    </row>
    <row r="10" spans="1:9" x14ac:dyDescent="0.25">
      <c r="A10" s="4" t="s">
        <v>2</v>
      </c>
      <c r="B10" s="4"/>
      <c r="C10" s="4"/>
      <c r="D10" s="4"/>
      <c r="E10" s="4"/>
    </row>
    <row r="11" spans="1:9" x14ac:dyDescent="0.25">
      <c r="A11" s="5"/>
      <c r="B11" s="14" t="str">
        <f>B4</f>
        <v>Column variable</v>
      </c>
      <c r="C11" s="15"/>
      <c r="D11" s="16"/>
      <c r="E11" s="5"/>
    </row>
    <row r="12" spans="1:9" x14ac:dyDescent="0.25">
      <c r="A12" s="9" t="str">
        <f>A5</f>
        <v>Row variable</v>
      </c>
      <c r="B12" s="9" t="str">
        <f>B5</f>
        <v>Giovani</v>
      </c>
      <c r="C12" s="9" t="str">
        <f>C5</f>
        <v>Adulti</v>
      </c>
      <c r="D12" s="9" t="str">
        <f>D5</f>
        <v>Anziani</v>
      </c>
      <c r="E12" s="9" t="s">
        <v>8</v>
      </c>
      <c r="G12" s="6" t="s">
        <v>5</v>
      </c>
      <c r="H12" s="6"/>
      <c r="I12" s="6"/>
    </row>
    <row r="13" spans="1:9" x14ac:dyDescent="0.25">
      <c r="A13" s="19" t="str">
        <f>A6</f>
        <v>Farmacie</v>
      </c>
      <c r="B13" s="5">
        <f>$E6*B$8/$E$8</f>
        <v>17.100000000000001</v>
      </c>
      <c r="C13" s="5">
        <f>$E6*C$8/$E$8</f>
        <v>13.5375</v>
      </c>
      <c r="D13" s="5">
        <f>$E6*D$8/$E$8</f>
        <v>26.362500000000001</v>
      </c>
      <c r="E13" s="5">
        <f>SUM(B13:D13)</f>
        <v>57</v>
      </c>
      <c r="G13">
        <f>G6^2/B13</f>
        <v>0.98304093567251527</v>
      </c>
      <c r="H13">
        <f>H6^2/C13</f>
        <v>0.92438827331486595</v>
      </c>
      <c r="I13">
        <f>I6^2/D13</f>
        <v>2.2126659554291126</v>
      </c>
    </row>
    <row r="14" spans="1:9" x14ac:dyDescent="0.25">
      <c r="A14" s="19" t="str">
        <f>A7</f>
        <v>Parafarmacie</v>
      </c>
      <c r="B14" s="5">
        <f>$E7*B$8/$E$8</f>
        <v>6.9</v>
      </c>
      <c r="C14" s="5">
        <f>$E7*C$8/$E$8</f>
        <v>5.4625000000000004</v>
      </c>
      <c r="D14" s="5">
        <f>$E7*D$8/$E$8</f>
        <v>10.637499999999999</v>
      </c>
      <c r="E14" s="5">
        <f>SUM(B14:D14)</f>
        <v>23</v>
      </c>
      <c r="G14">
        <f>G7^2/B14</f>
        <v>2.4362318840579706</v>
      </c>
      <c r="H14">
        <f>H7^2/C14</f>
        <v>2.2908752860411896</v>
      </c>
      <c r="I14">
        <f>I7^2/D14</f>
        <v>5.4835634547591061</v>
      </c>
    </row>
    <row r="15" spans="1:9" x14ac:dyDescent="0.25">
      <c r="A15" s="19" t="s">
        <v>8</v>
      </c>
      <c r="B15" s="5">
        <f>SUM(B13:B14)</f>
        <v>24</v>
      </c>
      <c r="C15" s="5">
        <f>SUM(C13:C14)</f>
        <v>19</v>
      </c>
      <c r="D15" s="5">
        <f>SUM(D13:D14)</f>
        <v>37</v>
      </c>
      <c r="E15" s="5">
        <f>SUM(B15:D15)</f>
        <v>80</v>
      </c>
    </row>
    <row r="17" spans="1:2" x14ac:dyDescent="0.25">
      <c r="A17" s="20" t="s">
        <v>9</v>
      </c>
      <c r="B17" s="20"/>
    </row>
    <row r="18" spans="1:2" x14ac:dyDescent="0.25">
      <c r="A18" s="21" t="s">
        <v>10</v>
      </c>
      <c r="B18" s="10">
        <v>0.05</v>
      </c>
    </row>
    <row r="19" spans="1:2" x14ac:dyDescent="0.25">
      <c r="A19" s="22" t="s">
        <v>11</v>
      </c>
      <c r="B19" s="22">
        <v>2</v>
      </c>
    </row>
    <row r="20" spans="1:2" x14ac:dyDescent="0.25">
      <c r="A20" s="22" t="s">
        <v>12</v>
      </c>
      <c r="B20" s="22">
        <v>3</v>
      </c>
    </row>
    <row r="21" spans="1:2" x14ac:dyDescent="0.25">
      <c r="A21" s="22" t="s">
        <v>13</v>
      </c>
      <c r="B21" s="22">
        <f>($B$19-1)*($B$20-1)</f>
        <v>2</v>
      </c>
    </row>
    <row r="23" spans="1:2" x14ac:dyDescent="0.25">
      <c r="A23" s="24" t="s">
        <v>14</v>
      </c>
      <c r="B23" s="24"/>
    </row>
    <row r="24" spans="1:2" x14ac:dyDescent="0.25">
      <c r="A24" s="25" t="s">
        <v>15</v>
      </c>
      <c r="B24" s="25">
        <f>CHIINV(B18,B21)</f>
        <v>5.9914645471079817</v>
      </c>
    </row>
    <row r="25" spans="1:2" x14ac:dyDescent="0.25">
      <c r="A25" s="25" t="s">
        <v>16</v>
      </c>
      <c r="B25" s="25">
        <f>SUM($G$13:$I$14)</f>
        <v>14.330765789274761</v>
      </c>
    </row>
    <row r="26" spans="1:2" x14ac:dyDescent="0.25">
      <c r="A26" s="26" t="s">
        <v>17</v>
      </c>
      <c r="B26" s="25">
        <f>CHIDIST(B25,B21)</f>
        <v>7.7288298805077739E-4</v>
      </c>
    </row>
    <row r="27" spans="1:2" x14ac:dyDescent="0.25">
      <c r="A27" s="23" t="str">
        <f>IF(B26&lt;B18,"Reject the null hypothesis","Do not reject the null hypothesis")</f>
        <v>Reject the null hypothesis</v>
      </c>
      <c r="B27" s="27"/>
    </row>
    <row r="29" spans="1:2" x14ac:dyDescent="0.25">
      <c r="A29" s="28" t="s">
        <v>18</v>
      </c>
    </row>
    <row r="30" spans="1:2" x14ac:dyDescent="0.25">
      <c r="A30" s="28" t="str">
        <f>IF(OR(B13&lt;1,C13&lt;1,D13&lt;1,B14&lt;1,C14&lt;1,D14&lt;1),"       is violated.","       is met.")</f>
        <v xml:space="preserve">       is met.</v>
      </c>
    </row>
  </sheetData>
  <mergeCells count="9">
    <mergeCell ref="A17:B17"/>
    <mergeCell ref="A23:B23"/>
    <mergeCell ref="A27:B27"/>
    <mergeCell ref="A3:E3"/>
    <mergeCell ref="A10:E10"/>
    <mergeCell ref="G5:I5"/>
    <mergeCell ref="G12:I12"/>
    <mergeCell ref="B4:D4"/>
    <mergeCell ref="B11:D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18" sqref="D18"/>
    </sheetView>
  </sheetViews>
  <sheetFormatPr defaultRowHeight="15" x14ac:dyDescent="0.25"/>
  <cols>
    <col min="1" max="1" width="22.7109375" bestFit="1" customWidth="1"/>
    <col min="2" max="2" width="10.42578125" customWidth="1"/>
    <col min="5" max="5" width="4.7109375" customWidth="1"/>
  </cols>
  <sheetData>
    <row r="1" spans="1:7" x14ac:dyDescent="0.25">
      <c r="A1" s="1" t="s">
        <v>0</v>
      </c>
    </row>
    <row r="3" spans="1:7" x14ac:dyDescent="0.25">
      <c r="A3" s="2" t="s">
        <v>1</v>
      </c>
      <c r="B3" s="2"/>
      <c r="C3" s="2"/>
      <c r="D3" s="2"/>
    </row>
    <row r="4" spans="1:7" x14ac:dyDescent="0.25">
      <c r="A4" s="3"/>
      <c r="B4" s="11" t="s">
        <v>61</v>
      </c>
      <c r="C4" s="13"/>
      <c r="D4" s="3"/>
      <c r="F4" t="s">
        <v>3</v>
      </c>
    </row>
    <row r="5" spans="1:7" x14ac:dyDescent="0.25">
      <c r="A5" s="8" t="s">
        <v>62</v>
      </c>
      <c r="B5" s="8" t="s">
        <v>59</v>
      </c>
      <c r="C5" s="8" t="s">
        <v>60</v>
      </c>
      <c r="D5" s="7" t="s">
        <v>8</v>
      </c>
      <c r="F5" s="6" t="s">
        <v>4</v>
      </c>
      <c r="G5" s="6"/>
    </row>
    <row r="6" spans="1:7" x14ac:dyDescent="0.25">
      <c r="A6" s="18" t="s">
        <v>57</v>
      </c>
      <c r="B6" s="10">
        <v>340</v>
      </c>
      <c r="C6" s="10">
        <v>720</v>
      </c>
      <c r="D6" s="3">
        <f>SUM(B6:C6)</f>
        <v>1060</v>
      </c>
      <c r="F6">
        <f>B6-B13</f>
        <v>48.5</v>
      </c>
      <c r="G6">
        <f>C6-C13</f>
        <v>-48.5</v>
      </c>
    </row>
    <row r="7" spans="1:7" x14ac:dyDescent="0.25">
      <c r="A7" s="18" t="s">
        <v>58</v>
      </c>
      <c r="B7" s="10">
        <v>100</v>
      </c>
      <c r="C7" s="10">
        <v>440</v>
      </c>
      <c r="D7" s="3">
        <f>SUM(B7:C7)</f>
        <v>540</v>
      </c>
      <c r="F7">
        <f>B7-B14</f>
        <v>-48.5</v>
      </c>
      <c r="G7">
        <f>C7-C14</f>
        <v>48.5</v>
      </c>
    </row>
    <row r="8" spans="1:7" x14ac:dyDescent="0.25">
      <c r="A8" s="17" t="s">
        <v>8</v>
      </c>
      <c r="B8" s="3">
        <f>SUM(B6:B7)</f>
        <v>440</v>
      </c>
      <c r="C8" s="3">
        <f>SUM(C6:C7)</f>
        <v>1160</v>
      </c>
      <c r="D8" s="3">
        <f>SUM(B8:C8)</f>
        <v>1600</v>
      </c>
    </row>
    <row r="10" spans="1:7" x14ac:dyDescent="0.25">
      <c r="A10" s="4" t="s">
        <v>2</v>
      </c>
      <c r="B10" s="4"/>
      <c r="C10" s="4"/>
      <c r="D10" s="4"/>
    </row>
    <row r="11" spans="1:7" x14ac:dyDescent="0.25">
      <c r="A11" s="5"/>
      <c r="B11" s="14" t="s">
        <v>76</v>
      </c>
      <c r="C11" s="16"/>
      <c r="D11" s="5"/>
    </row>
    <row r="12" spans="1:7" x14ac:dyDescent="0.25">
      <c r="A12" s="9" t="s">
        <v>64</v>
      </c>
      <c r="B12" s="9" t="str">
        <f>B5</f>
        <v>Biologiche</v>
      </c>
      <c r="C12" s="9" t="str">
        <f>C5</f>
        <v>Standard</v>
      </c>
      <c r="D12" s="9" t="s">
        <v>8</v>
      </c>
      <c r="F12" s="6" t="s">
        <v>5</v>
      </c>
      <c r="G12" s="6"/>
    </row>
    <row r="13" spans="1:7" x14ac:dyDescent="0.25">
      <c r="A13" s="19" t="str">
        <f>A6</f>
        <v>Donna</v>
      </c>
      <c r="B13" s="5">
        <f>$D6*B$8/$D$8</f>
        <v>291.5</v>
      </c>
      <c r="C13" s="5">
        <f>$D6*C$8/$D$8</f>
        <v>768.5</v>
      </c>
      <c r="D13" s="5">
        <f>SUM(B13:C13)</f>
        <v>1060</v>
      </c>
      <c r="F13">
        <f>F6^2/B13</f>
        <v>8.0694682675814757</v>
      </c>
      <c r="G13">
        <f>G6^2/C13</f>
        <v>3.060832791151594</v>
      </c>
    </row>
    <row r="14" spans="1:7" x14ac:dyDescent="0.25">
      <c r="A14" s="19" t="str">
        <f>A7</f>
        <v>Uomo</v>
      </c>
      <c r="B14" s="5">
        <f>$D7*B$8/$D$8</f>
        <v>148.5</v>
      </c>
      <c r="C14" s="5">
        <f>$D7*C$8/$D$8</f>
        <v>391.5</v>
      </c>
      <c r="D14" s="5">
        <f>SUM(B14:C14)</f>
        <v>540</v>
      </c>
      <c r="F14">
        <f>F7^2/B14</f>
        <v>15.840067340067341</v>
      </c>
      <c r="G14">
        <f>G7^2/C14</f>
        <v>6.0083014048531291</v>
      </c>
    </row>
    <row r="15" spans="1:7" x14ac:dyDescent="0.25">
      <c r="A15" s="19" t="s">
        <v>8</v>
      </c>
      <c r="B15" s="5">
        <f>SUM(B13:B14)</f>
        <v>440</v>
      </c>
      <c r="C15" s="5">
        <f>SUM(C13:C14)</f>
        <v>1160</v>
      </c>
      <c r="D15" s="5">
        <f>SUM(B15:C15)</f>
        <v>1600</v>
      </c>
    </row>
    <row r="17" spans="1:2" x14ac:dyDescent="0.25">
      <c r="A17" s="20" t="s">
        <v>9</v>
      </c>
      <c r="B17" s="20"/>
    </row>
    <row r="18" spans="1:2" x14ac:dyDescent="0.25">
      <c r="A18" s="21" t="s">
        <v>10</v>
      </c>
      <c r="B18" s="10">
        <v>0.05</v>
      </c>
    </row>
    <row r="19" spans="1:2" x14ac:dyDescent="0.25">
      <c r="A19" s="22" t="s">
        <v>11</v>
      </c>
      <c r="B19" s="22">
        <v>2</v>
      </c>
    </row>
    <row r="20" spans="1:2" x14ac:dyDescent="0.25">
      <c r="A20" s="22" t="s">
        <v>12</v>
      </c>
      <c r="B20" s="22">
        <v>2</v>
      </c>
    </row>
    <row r="21" spans="1:2" x14ac:dyDescent="0.25">
      <c r="A21" s="22" t="s">
        <v>13</v>
      </c>
      <c r="B21" s="22">
        <f>($B$19-1)*($B$20-1)</f>
        <v>1</v>
      </c>
    </row>
    <row r="23" spans="1:2" x14ac:dyDescent="0.25">
      <c r="A23" s="24" t="s">
        <v>14</v>
      </c>
      <c r="B23" s="24"/>
    </row>
    <row r="24" spans="1:2" x14ac:dyDescent="0.25">
      <c r="A24" s="25" t="s">
        <v>15</v>
      </c>
      <c r="B24" s="25">
        <f>CHIINV(B18,B21)</f>
        <v>3.8414588206941236</v>
      </c>
    </row>
    <row r="25" spans="1:2" x14ac:dyDescent="0.25">
      <c r="A25" s="25" t="s">
        <v>16</v>
      </c>
      <c r="B25" s="25">
        <f>SUM($F$13:$G$14)</f>
        <v>32.978669803653538</v>
      </c>
    </row>
    <row r="26" spans="1:2" x14ac:dyDescent="0.25">
      <c r="A26" s="26" t="s">
        <v>17</v>
      </c>
      <c r="B26" s="25">
        <f>CHIDIST(B25,B21)</f>
        <v>9.3175535608922418E-9</v>
      </c>
    </row>
    <row r="27" spans="1:2" x14ac:dyDescent="0.25">
      <c r="A27" s="23" t="str">
        <f>IF(B26&lt;B18,"Reject the null hypothesis","Do not reject the null hypothesis")</f>
        <v>Reject the null hypothesis</v>
      </c>
      <c r="B27" s="27"/>
    </row>
    <row r="29" spans="1:2" x14ac:dyDescent="0.25">
      <c r="A29" s="28" t="s">
        <v>18</v>
      </c>
    </row>
    <row r="30" spans="1:2" x14ac:dyDescent="0.25">
      <c r="A30" s="28" t="str">
        <f>IF(OR(B13&lt;5,C13&lt;5,B14&lt;5,C14&lt;5),"       is violated.","       is met.")</f>
        <v xml:space="preserve">       is met.</v>
      </c>
    </row>
  </sheetData>
  <mergeCells count="9">
    <mergeCell ref="A17:B17"/>
    <mergeCell ref="A23:B23"/>
    <mergeCell ref="A27:B27"/>
    <mergeCell ref="A3:D3"/>
    <mergeCell ref="A10:D10"/>
    <mergeCell ref="F5:G5"/>
    <mergeCell ref="F12:G12"/>
    <mergeCell ref="B4:C4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Es1</vt:lpstr>
      <vt:lpstr>Es2</vt:lpstr>
      <vt:lpstr>Es3</vt:lpstr>
      <vt:lpstr>Es4</vt:lpstr>
      <vt:lpstr>Es5</vt:lpstr>
      <vt:lpstr>Es6</vt:lpstr>
      <vt:lpstr>Es7</vt:lpstr>
      <vt:lpstr>Es8</vt:lpstr>
      <vt:lpstr>Es9</vt:lpstr>
      <vt:lpstr>Es10</vt:lpstr>
      <vt:lpstr>Es11</vt:lpstr>
      <vt:lpstr>Es12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ulgDoc</dc:creator>
  <cp:lastModifiedBy>ulgDoc</cp:lastModifiedBy>
  <dcterms:created xsi:type="dcterms:W3CDTF">2015-11-30T13:29:41Z</dcterms:created>
  <dcterms:modified xsi:type="dcterms:W3CDTF">2015-11-30T15:46:07Z</dcterms:modified>
</cp:coreProperties>
</file>