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480" yWindow="75" windowWidth="14355" windowHeight="7995" firstSheet="1" activeTab="9"/>
  </bookViews>
  <sheets>
    <sheet name="ES1" sheetId="1" r:id="rId1"/>
    <sheet name="ES2" sheetId="2" r:id="rId2"/>
    <sheet name="ES3" sheetId="3" r:id="rId3"/>
    <sheet name="ES5" sheetId="10" r:id="rId4"/>
    <sheet name="ES6" sheetId="12" r:id="rId5"/>
    <sheet name="ES7" sheetId="14" r:id="rId6"/>
    <sheet name="ES8" sheetId="16" r:id="rId7"/>
    <sheet name="ES9" sheetId="20" r:id="rId8"/>
    <sheet name="ES11" sheetId="22" r:id="rId9"/>
    <sheet name="ES10" sheetId="23" r:id="rId10"/>
    <sheet name="ES12" sheetId="26" r:id="rId11"/>
    <sheet name="Es13" sheetId="27" r:id="rId12"/>
    <sheet name="Es14" sheetId="28" r:id="rId13"/>
    <sheet name="Es15" sheetId="29" r:id="rId14"/>
  </sheets>
  <calcPr calcId="152511"/>
</workbook>
</file>

<file path=xl/calcChain.xml><?xml version="1.0" encoding="utf-8"?>
<calcChain xmlns="http://schemas.openxmlformats.org/spreadsheetml/2006/main">
  <c r="E10" i="29" l="1"/>
  <c r="E12" i="29" s="1"/>
  <c r="E16" i="29" s="1"/>
  <c r="D17" i="29" s="1"/>
  <c r="E11" i="29"/>
  <c r="E15" i="29"/>
  <c r="F15" i="28"/>
  <c r="F11" i="28"/>
  <c r="F12" i="28" s="1"/>
  <c r="F16" i="28" s="1"/>
  <c r="E17" i="28" s="1"/>
  <c r="F10" i="28"/>
  <c r="E16" i="27"/>
  <c r="E12" i="27"/>
  <c r="E11" i="27"/>
  <c r="E13" i="27" s="1"/>
  <c r="E12" i="26"/>
  <c r="E16" i="26" s="1"/>
  <c r="E11" i="26"/>
  <c r="E13" i="26" s="1"/>
  <c r="I15" i="23"/>
  <c r="I11" i="23"/>
  <c r="I10" i="23"/>
  <c r="F10" i="23"/>
  <c r="F11" i="23"/>
  <c r="F12" i="23" s="1"/>
  <c r="F16" i="23" s="1"/>
  <c r="E17" i="23" s="1"/>
  <c r="F15" i="23"/>
  <c r="E12" i="22"/>
  <c r="E16" i="22" s="1"/>
  <c r="E11" i="22"/>
  <c r="E13" i="22" s="1"/>
  <c r="E15" i="20"/>
  <c r="E11" i="20"/>
  <c r="E12" i="20" s="1"/>
  <c r="E16" i="20" s="1"/>
  <c r="D17" i="20" s="1"/>
  <c r="E15" i="16"/>
  <c r="E11" i="16"/>
  <c r="E10" i="16"/>
  <c r="E12" i="16" s="1"/>
  <c r="E16" i="16" s="1"/>
  <c r="D17" i="16" s="1"/>
  <c r="K16" i="14"/>
  <c r="K13" i="14"/>
  <c r="N17" i="14" s="1"/>
  <c r="N18" i="14" s="1"/>
  <c r="K12" i="14"/>
  <c r="K11" i="14"/>
  <c r="H12" i="14"/>
  <c r="H16" i="14" s="1"/>
  <c r="H11" i="14"/>
  <c r="H13" i="14" s="1"/>
  <c r="E17" i="14"/>
  <c r="E16" i="14"/>
  <c r="E13" i="14"/>
  <c r="E18" i="14" s="1"/>
  <c r="D19" i="14" s="1"/>
  <c r="E12" i="14"/>
  <c r="E11" i="14"/>
  <c r="E6" i="12"/>
  <c r="E7" i="12"/>
  <c r="E8" i="12"/>
  <c r="E11" i="12" s="1"/>
  <c r="E12" i="12"/>
  <c r="E16" i="12" s="1"/>
  <c r="G11" i="10"/>
  <c r="G13" i="10" s="1"/>
  <c r="J17" i="10" s="1"/>
  <c r="G12" i="10"/>
  <c r="G16" i="10"/>
  <c r="B3" i="10"/>
  <c r="E11" i="3"/>
  <c r="E12" i="3"/>
  <c r="E17" i="3" s="1"/>
  <c r="E13" i="3"/>
  <c r="E18" i="3" s="1"/>
  <c r="D19" i="3" s="1"/>
  <c r="E16" i="3"/>
  <c r="E11" i="2"/>
  <c r="E12" i="2"/>
  <c r="E13" i="2"/>
  <c r="H17" i="2" s="1"/>
  <c r="E16" i="2"/>
  <c r="K8" i="1"/>
  <c r="K7" i="1"/>
  <c r="K6" i="1"/>
  <c r="K12" i="1" s="1"/>
  <c r="H8" i="1"/>
  <c r="H7" i="1"/>
  <c r="H6" i="1"/>
  <c r="H12" i="1" s="1"/>
  <c r="E8" i="1"/>
  <c r="E11" i="1" s="1"/>
  <c r="E7" i="1"/>
  <c r="E13" i="1" s="1"/>
  <c r="E18" i="1" s="1"/>
  <c r="E6" i="1"/>
  <c r="E12" i="1" s="1"/>
  <c r="I12" i="23" l="1"/>
  <c r="I16" i="23" s="1"/>
  <c r="H17" i="23" s="1"/>
  <c r="H11" i="1"/>
  <c r="H13" i="1" s="1"/>
  <c r="E13" i="12"/>
  <c r="E18" i="12" s="1"/>
  <c r="D19" i="12" s="1"/>
  <c r="K11" i="1"/>
  <c r="K13" i="1" s="1"/>
  <c r="H17" i="27"/>
  <c r="H18" i="27" s="1"/>
  <c r="H17" i="26"/>
  <c r="H18" i="26" s="1"/>
  <c r="H17" i="22"/>
  <c r="H18" i="22" s="1"/>
  <c r="K17" i="14"/>
  <c r="J18" i="14" s="1"/>
  <c r="H17" i="14"/>
  <c r="G18" i="14" s="1"/>
  <c r="E17" i="12"/>
  <c r="G17" i="10"/>
  <c r="F18" i="10" s="1"/>
  <c r="J18" i="10"/>
  <c r="E17" i="2"/>
  <c r="D18" i="2" s="1"/>
  <c r="H18" i="2"/>
  <c r="K17" i="1"/>
  <c r="K16" i="1"/>
  <c r="K18" i="1"/>
  <c r="H17" i="1"/>
  <c r="H16" i="1"/>
  <c r="H18" i="1"/>
  <c r="G19" i="1" s="1"/>
  <c r="E17" i="1"/>
  <c r="E16" i="1"/>
  <c r="E17" i="26" l="1"/>
  <c r="D18" i="26" s="1"/>
  <c r="E17" i="27"/>
  <c r="D18" i="27" s="1"/>
  <c r="E17" i="22"/>
  <c r="D18" i="22" s="1"/>
</calcChain>
</file>

<file path=xl/sharedStrings.xml><?xml version="1.0" encoding="utf-8"?>
<sst xmlns="http://schemas.openxmlformats.org/spreadsheetml/2006/main" count="343" uniqueCount="47">
  <si>
    <t>livello</t>
  </si>
  <si>
    <t>Data</t>
  </si>
  <si>
    <r>
      <t xml:space="preserve">Null Hypothesis                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=</t>
    </r>
  </si>
  <si>
    <t>Level of Significance</t>
  </si>
  <si>
    <t>Sample Size</t>
  </si>
  <si>
    <t>Sample Mean</t>
  </si>
  <si>
    <t>Sample Standard Deviation</t>
  </si>
  <si>
    <t>Intermediate Calculations</t>
  </si>
  <si>
    <t>Standard Error of the Mean</t>
  </si>
  <si>
    <t>Degrees of Freedom</t>
  </si>
  <si>
    <r>
      <t>t</t>
    </r>
    <r>
      <rPr>
        <b/>
        <sz val="10"/>
        <rFont val="Arial"/>
        <family val="2"/>
      </rPr>
      <t xml:space="preserve"> Test Statistic</t>
    </r>
  </si>
  <si>
    <t>Two-Tail Test</t>
  </si>
  <si>
    <t>Lower Critical Value</t>
  </si>
  <si>
    <t>Upper Critical Value</t>
  </si>
  <si>
    <r>
      <t>p</t>
    </r>
    <r>
      <rPr>
        <b/>
        <sz val="10"/>
        <rFont val="Arial"/>
        <family val="2"/>
      </rPr>
      <t>-Value</t>
    </r>
  </si>
  <si>
    <t>Calculations Area</t>
  </si>
  <si>
    <t>Lower-Tail Test</t>
  </si>
  <si>
    <t>For one-tailed tests:</t>
  </si>
  <si>
    <t>TDIST value</t>
  </si>
  <si>
    <t>1-TDIST value</t>
  </si>
  <si>
    <t>Upper-Tail Test</t>
  </si>
  <si>
    <t>t Test for Hypothesis of the Mean</t>
  </si>
  <si>
    <t>Reject the null hypothesis</t>
  </si>
  <si>
    <t xml:space="preserve">n </t>
  </si>
  <si>
    <t>media camp</t>
  </si>
  <si>
    <t>s</t>
  </si>
  <si>
    <t>livello sig</t>
  </si>
  <si>
    <t>s^2</t>
  </si>
  <si>
    <t>prop</t>
  </si>
  <si>
    <t>n</t>
  </si>
  <si>
    <t>rubano</t>
  </si>
  <si>
    <t>Z Test of Hypothesis for the Proportion</t>
  </si>
  <si>
    <r>
      <t xml:space="preserve">Null Hypothesis        </t>
    </r>
    <r>
      <rPr>
        <sz val="10"/>
        <rFont val="Symbol"/>
        <family val="1"/>
        <charset val="2"/>
      </rPr>
      <t xml:space="preserve">p </t>
    </r>
    <r>
      <rPr>
        <sz val="10"/>
        <rFont val="Arial"/>
        <family val="2"/>
      </rPr>
      <t>=</t>
    </r>
  </si>
  <si>
    <t>Number of Successes</t>
  </si>
  <si>
    <t>Sample Proportion</t>
  </si>
  <si>
    <t>Standard Error</t>
  </si>
  <si>
    <t>Z Test Statistic</t>
  </si>
  <si>
    <t>sigma</t>
  </si>
  <si>
    <t>sigma^2</t>
  </si>
  <si>
    <t xml:space="preserve">liv sign </t>
  </si>
  <si>
    <r>
      <t xml:space="preserve">Null Hypothesis                    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=</t>
    </r>
  </si>
  <si>
    <t>Population Standard Deviation</t>
  </si>
  <si>
    <t>Z Test of Hypothesis for the Mean</t>
  </si>
  <si>
    <t>liv sig</t>
  </si>
  <si>
    <t>rotto</t>
  </si>
  <si>
    <t>propensi</t>
  </si>
  <si>
    <t>hoip 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</si>
</sst>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Arial"/>
      <family val="2"/>
    </font>
    <font>
      <sz val="16"/>
      <color theme="1"/>
      <name val="Calibri"/>
      <family val="2"/>
      <scheme val="minor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/>
    </xf>
    <xf numFmtId="0" fontId="2" fillId="0" borderId="0" xfId="1" applyAlignment="1">
      <alignment horizontal="centerContinuous"/>
    </xf>
    <xf numFmtId="0" fontId="2" fillId="0" borderId="0" xfId="1"/>
    <xf numFmtId="0" fontId="3" fillId="2" borderId="1" xfId="1" applyFont="1" applyFill="1" applyBorder="1"/>
    <xf numFmtId="0" fontId="3" fillId="0" borderId="0" xfId="1" applyFont="1"/>
    <xf numFmtId="0" fontId="3" fillId="0" borderId="0" xfId="1" applyFont="1" applyBorder="1"/>
    <xf numFmtId="0" fontId="2" fillId="0" borderId="1" xfId="1" applyFont="1" applyBorder="1"/>
    <xf numFmtId="0" fontId="2" fillId="0" borderId="0" xfId="1" applyFont="1"/>
    <xf numFmtId="0" fontId="5" fillId="3" borderId="1" xfId="1" applyFont="1" applyFill="1" applyBorder="1"/>
    <xf numFmtId="0" fontId="3" fillId="3" borderId="1" xfId="1" applyFont="1" applyFill="1" applyBorder="1"/>
    <xf numFmtId="0" fontId="2" fillId="0" borderId="0" xfId="1" applyFont="1" applyBorder="1"/>
    <xf numFmtId="0" fontId="3" fillId="3" borderId="1" xfId="1" applyFont="1" applyFill="1" applyBorder="1" applyAlignment="1">
      <alignment horizontal="centerContinuous"/>
    </xf>
    <xf numFmtId="0" fontId="3" fillId="0" borderId="0" xfId="1" applyFont="1" applyBorder="1" applyAlignment="1">
      <alignment horizontal="center"/>
    </xf>
    <xf numFmtId="0" fontId="2" fillId="0" borderId="2" xfId="1" applyBorder="1" applyAlignment="1">
      <alignment horizontal="centerContinuous"/>
    </xf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centerContinuous"/>
    </xf>
    <xf numFmtId="0" fontId="2" fillId="0" borderId="0" xfId="1" applyBorder="1"/>
    <xf numFmtId="0" fontId="2" fillId="0" borderId="0" xfId="1" applyBorder="1" applyAlignment="1">
      <alignment horizontal="right"/>
    </xf>
    <xf numFmtId="0" fontId="3" fillId="0" borderId="1" xfId="1" applyFont="1" applyFill="1" applyBorder="1"/>
    <xf numFmtId="0" fontId="6" fillId="0" borderId="0" xfId="0" applyFont="1"/>
    <xf numFmtId="0" fontId="3" fillId="2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5" zoomScaleNormal="85" workbookViewId="0">
      <selection activeCell="C18" sqref="C18"/>
    </sheetView>
  </sheetViews>
  <sheetFormatPr defaultRowHeight="23.25" x14ac:dyDescent="0.35"/>
  <cols>
    <col min="1" max="3" width="9.140625" style="1"/>
    <col min="4" max="4" width="31.140625" style="1" bestFit="1" customWidth="1"/>
    <col min="5" max="5" width="12.5703125" style="1" bestFit="1" customWidth="1"/>
    <col min="6" max="6" width="9.140625" style="1"/>
    <col min="7" max="7" width="32.85546875" style="1" bestFit="1" customWidth="1"/>
    <col min="8" max="8" width="12.85546875" style="1" bestFit="1" customWidth="1"/>
    <col min="9" max="9" width="9.140625" style="1"/>
    <col min="10" max="10" width="32.85546875" style="1" bestFit="1" customWidth="1"/>
    <col min="11" max="11" width="12.85546875" style="1" bestFit="1" customWidth="1"/>
    <col min="12" max="16384" width="9.140625" style="1"/>
  </cols>
  <sheetData>
    <row r="1" spans="1:11" x14ac:dyDescent="0.35">
      <c r="A1" s="1">
        <v>370</v>
      </c>
      <c r="D1" s="2" t="s">
        <v>21</v>
      </c>
      <c r="E1" s="3"/>
      <c r="G1" s="2" t="s">
        <v>21</v>
      </c>
      <c r="H1" s="3"/>
      <c r="J1" s="2" t="s">
        <v>21</v>
      </c>
      <c r="K1" s="3"/>
    </row>
    <row r="2" spans="1:11" x14ac:dyDescent="0.35">
      <c r="A2" s="1">
        <v>390</v>
      </c>
      <c r="D2" s="4"/>
      <c r="E2" s="4"/>
      <c r="G2" s="4"/>
      <c r="H2" s="4"/>
      <c r="J2" s="4"/>
      <c r="K2" s="4"/>
    </row>
    <row r="3" spans="1:11" x14ac:dyDescent="0.35">
      <c r="A3" s="1">
        <v>400</v>
      </c>
      <c r="D3" s="22" t="s">
        <v>1</v>
      </c>
      <c r="E3" s="22"/>
      <c r="G3" s="22" t="s">
        <v>1</v>
      </c>
      <c r="H3" s="22"/>
      <c r="J3" s="22" t="s">
        <v>1</v>
      </c>
      <c r="K3" s="22"/>
    </row>
    <row r="4" spans="1:11" x14ac:dyDescent="0.35">
      <c r="A4" s="1">
        <v>400</v>
      </c>
      <c r="D4" s="5" t="s">
        <v>2</v>
      </c>
      <c r="E4" s="5">
        <v>400</v>
      </c>
      <c r="G4" s="5" t="s">
        <v>2</v>
      </c>
      <c r="H4" s="5">
        <v>400</v>
      </c>
      <c r="J4" s="5" t="s">
        <v>2</v>
      </c>
      <c r="K4" s="5">
        <v>400</v>
      </c>
    </row>
    <row r="5" spans="1:11" x14ac:dyDescent="0.35">
      <c r="A5" s="1">
        <v>360</v>
      </c>
      <c r="D5" s="5" t="s">
        <v>3</v>
      </c>
      <c r="E5" s="5">
        <v>0.05</v>
      </c>
      <c r="G5" s="5" t="s">
        <v>3</v>
      </c>
      <c r="H5" s="5">
        <v>0.01</v>
      </c>
      <c r="J5" s="5" t="s">
        <v>3</v>
      </c>
      <c r="K5" s="5">
        <v>0.1</v>
      </c>
    </row>
    <row r="6" spans="1:11" x14ac:dyDescent="0.35">
      <c r="A6" s="1">
        <v>390</v>
      </c>
      <c r="D6" s="20" t="s">
        <v>4</v>
      </c>
      <c r="E6" s="20">
        <f>COUNT('ES1'!$A$1:$A$8)</f>
        <v>8</v>
      </c>
      <c r="G6" s="20" t="s">
        <v>4</v>
      </c>
      <c r="H6" s="20">
        <f>COUNT('ES1'!$A$1:$A$8)</f>
        <v>8</v>
      </c>
      <c r="J6" s="20" t="s">
        <v>4</v>
      </c>
      <c r="K6" s="20">
        <f>COUNT('ES1'!$A$1:$A$8)</f>
        <v>8</v>
      </c>
    </row>
    <row r="7" spans="1:11" x14ac:dyDescent="0.35">
      <c r="A7" s="1">
        <v>350</v>
      </c>
      <c r="D7" s="20" t="s">
        <v>5</v>
      </c>
      <c r="E7" s="20">
        <f>AVERAGE('ES1'!$A$1:$A$8)</f>
        <v>380</v>
      </c>
      <c r="G7" s="20" t="s">
        <v>5</v>
      </c>
      <c r="H7" s="20">
        <f>AVERAGE('ES1'!$A$1:$A$8)</f>
        <v>380</v>
      </c>
      <c r="J7" s="20" t="s">
        <v>5</v>
      </c>
      <c r="K7" s="20">
        <f>AVERAGE('ES1'!$A$1:$A$8)</f>
        <v>380</v>
      </c>
    </row>
    <row r="8" spans="1:11" x14ac:dyDescent="0.35">
      <c r="A8" s="1">
        <v>380</v>
      </c>
      <c r="D8" s="20" t="s">
        <v>6</v>
      </c>
      <c r="E8" s="20">
        <f>STDEV('ES1'!$A$1:$A$8)</f>
        <v>18.51640199545103</v>
      </c>
      <c r="G8" s="20" t="s">
        <v>6</v>
      </c>
      <c r="H8" s="20">
        <f>STDEV('ES1'!$A$1:$A$8)</f>
        <v>18.51640199545103</v>
      </c>
      <c r="J8" s="20" t="s">
        <v>6</v>
      </c>
      <c r="K8" s="20">
        <f>STDEV('ES1'!$A$1:$A$8)</f>
        <v>18.51640199545103</v>
      </c>
    </row>
    <row r="9" spans="1:11" x14ac:dyDescent="0.35">
      <c r="D9" s="7"/>
      <c r="E9" s="7"/>
      <c r="G9" s="7"/>
      <c r="H9" s="7"/>
      <c r="J9" s="7"/>
      <c r="K9" s="7"/>
    </row>
    <row r="10" spans="1:11" x14ac:dyDescent="0.35">
      <c r="A10" s="1" t="s">
        <v>0</v>
      </c>
      <c r="B10" s="1">
        <v>0.01</v>
      </c>
      <c r="C10" s="1">
        <v>0.1</v>
      </c>
      <c r="D10" s="23" t="s">
        <v>7</v>
      </c>
      <c r="E10" s="23"/>
      <c r="G10" s="23" t="s">
        <v>7</v>
      </c>
      <c r="H10" s="23"/>
      <c r="J10" s="23" t="s">
        <v>7</v>
      </c>
      <c r="K10" s="23"/>
    </row>
    <row r="11" spans="1:11" x14ac:dyDescent="0.35">
      <c r="D11" s="8" t="s">
        <v>8</v>
      </c>
      <c r="E11" s="8">
        <f>E8/SQRT(E6)</f>
        <v>6.5465367070797713</v>
      </c>
      <c r="G11" s="8" t="s">
        <v>8</v>
      </c>
      <c r="H11" s="8">
        <f>H8/SQRT(H6)</f>
        <v>6.5465367070797713</v>
      </c>
      <c r="J11" s="8" t="s">
        <v>8</v>
      </c>
      <c r="K11" s="8">
        <f>K8/SQRT(K6)</f>
        <v>6.5465367070797713</v>
      </c>
    </row>
    <row r="12" spans="1:11" x14ac:dyDescent="0.35">
      <c r="D12" s="8" t="s">
        <v>9</v>
      </c>
      <c r="E12" s="8">
        <f>E6-1</f>
        <v>7</v>
      </c>
      <c r="G12" s="8" t="s">
        <v>9</v>
      </c>
      <c r="H12" s="8">
        <f>H6-1</f>
        <v>7</v>
      </c>
      <c r="J12" s="8" t="s">
        <v>9</v>
      </c>
      <c r="K12" s="8">
        <f>K6-1</f>
        <v>7</v>
      </c>
    </row>
    <row r="13" spans="1:11" x14ac:dyDescent="0.35">
      <c r="D13" s="10" t="s">
        <v>10</v>
      </c>
      <c r="E13" s="11">
        <f>(E7-E4)/E11</f>
        <v>-3.0550504633038935</v>
      </c>
      <c r="G13" s="10" t="s">
        <v>10</v>
      </c>
      <c r="H13" s="11">
        <f>(H7-H4)/H11</f>
        <v>-3.0550504633038935</v>
      </c>
      <c r="J13" s="10" t="s">
        <v>10</v>
      </c>
      <c r="K13" s="11">
        <f>(K7-K4)/K11</f>
        <v>-3.0550504633038935</v>
      </c>
    </row>
    <row r="14" spans="1:11" x14ac:dyDescent="0.35">
      <c r="D14" s="12"/>
      <c r="E14" s="12"/>
      <c r="G14" s="12"/>
      <c r="H14" s="12"/>
      <c r="J14" s="12"/>
      <c r="K14" s="12"/>
    </row>
    <row r="15" spans="1:11" x14ac:dyDescent="0.35">
      <c r="D15" s="13" t="s">
        <v>11</v>
      </c>
      <c r="E15" s="13"/>
      <c r="G15" s="13" t="s">
        <v>11</v>
      </c>
      <c r="H15" s="13"/>
      <c r="J15" s="13" t="s">
        <v>11</v>
      </c>
      <c r="K15" s="13"/>
    </row>
    <row r="16" spans="1:11" x14ac:dyDescent="0.35">
      <c r="D16" s="11" t="s">
        <v>12</v>
      </c>
      <c r="E16" s="11">
        <f>-(TINV(E5,E12))</f>
        <v>-2.3646242515927849</v>
      </c>
      <c r="G16" s="11" t="s">
        <v>12</v>
      </c>
      <c r="H16" s="11">
        <f>-(TINV(H5,H12))</f>
        <v>-3.4994832973504946</v>
      </c>
      <c r="J16" s="11" t="s">
        <v>12</v>
      </c>
      <c r="K16" s="11">
        <f>-(TINV(K5,K12))</f>
        <v>-1.8945786050900073</v>
      </c>
    </row>
    <row r="17" spans="4:11" x14ac:dyDescent="0.35">
      <c r="D17" s="11" t="s">
        <v>13</v>
      </c>
      <c r="E17" s="11">
        <f>TINV(E5,E12)</f>
        <v>2.3646242515927849</v>
      </c>
      <c r="G17" s="11" t="s">
        <v>13</v>
      </c>
      <c r="H17" s="11">
        <f>TINV(H5,H12)</f>
        <v>3.4994832973504946</v>
      </c>
      <c r="J17" s="11" t="s">
        <v>13</v>
      </c>
      <c r="K17" s="11">
        <f>TINV(K5,K12)</f>
        <v>1.8945786050900073</v>
      </c>
    </row>
    <row r="18" spans="4:11" x14ac:dyDescent="0.35">
      <c r="D18" s="10" t="s">
        <v>14</v>
      </c>
      <c r="E18" s="11">
        <f>TDIST(ABS(E13),E12,2)</f>
        <v>1.8451528513015857E-2</v>
      </c>
      <c r="G18" s="10" t="s">
        <v>14</v>
      </c>
      <c r="H18" s="11">
        <f>TDIST(ABS(H13),H12,2)</f>
        <v>1.8451528513015857E-2</v>
      </c>
      <c r="J18" s="10" t="s">
        <v>14</v>
      </c>
      <c r="K18" s="11">
        <f>TDIST(ABS(K13),K12,2)</f>
        <v>1.8451528513015857E-2</v>
      </c>
    </row>
    <row r="19" spans="4:11" x14ac:dyDescent="0.35">
      <c r="D19" s="13" t="s">
        <v>22</v>
      </c>
      <c r="E19" s="13"/>
      <c r="G19" s="13" t="str">
        <f>IF(H18&lt;$B$5,"Reject the null hypothesis","Do not reject the null hypothesis")</f>
        <v>Do not reject the null hypothesis</v>
      </c>
      <c r="H19" s="13"/>
      <c r="J19" s="13" t="s">
        <v>22</v>
      </c>
      <c r="K19" s="13"/>
    </row>
  </sheetData>
  <mergeCells count="6">
    <mergeCell ref="D3:E3"/>
    <mergeCell ref="D10:E10"/>
    <mergeCell ref="G3:H3"/>
    <mergeCell ref="G10:H10"/>
    <mergeCell ref="J3:K3"/>
    <mergeCell ref="J10:K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"/>
    </sheetView>
  </sheetViews>
  <sheetFormatPr defaultRowHeight="21" x14ac:dyDescent="0.35"/>
  <cols>
    <col min="1" max="1" width="11.85546875" style="21" bestFit="1" customWidth="1"/>
    <col min="2" max="4" width="9.140625" style="21"/>
    <col min="5" max="5" width="36.28515625" style="21" bestFit="1" customWidth="1"/>
    <col min="6" max="7" width="9.140625" style="21"/>
    <col min="8" max="8" width="36.28515625" style="21" bestFit="1" customWidth="1"/>
    <col min="9" max="16384" width="9.140625" style="21"/>
  </cols>
  <sheetData>
    <row r="1" spans="1:10" x14ac:dyDescent="0.35">
      <c r="A1" s="21" t="s">
        <v>28</v>
      </c>
      <c r="B1" s="21">
        <v>0.35</v>
      </c>
      <c r="E1" s="2" t="s">
        <v>31</v>
      </c>
      <c r="F1" s="3"/>
      <c r="G1" s="4"/>
      <c r="H1" s="2" t="s">
        <v>31</v>
      </c>
      <c r="I1" s="3"/>
      <c r="J1" s="4"/>
    </row>
    <row r="2" spans="1:10" x14ac:dyDescent="0.35">
      <c r="A2" s="21" t="s">
        <v>45</v>
      </c>
      <c r="B2" s="21">
        <v>56</v>
      </c>
      <c r="E2" s="4"/>
      <c r="F2" s="4"/>
      <c r="G2" s="4"/>
      <c r="H2" s="4"/>
      <c r="I2" s="4"/>
      <c r="J2" s="4"/>
    </row>
    <row r="3" spans="1:10" x14ac:dyDescent="0.35">
      <c r="A3" s="21" t="s">
        <v>29</v>
      </c>
      <c r="B3" s="21">
        <v>150</v>
      </c>
      <c r="E3" s="22" t="s">
        <v>1</v>
      </c>
      <c r="F3" s="22"/>
      <c r="G3" s="4"/>
      <c r="H3" s="22" t="s">
        <v>1</v>
      </c>
      <c r="I3" s="22"/>
      <c r="J3" s="4"/>
    </row>
    <row r="4" spans="1:10" x14ac:dyDescent="0.35">
      <c r="A4" s="21" t="s">
        <v>43</v>
      </c>
      <c r="B4" s="21">
        <v>0.01</v>
      </c>
      <c r="C4" s="21">
        <v>0.05</v>
      </c>
      <c r="E4" s="5" t="s">
        <v>32</v>
      </c>
      <c r="F4" s="5">
        <v>0.35</v>
      </c>
      <c r="G4" s="4"/>
      <c r="H4" s="5" t="s">
        <v>32</v>
      </c>
      <c r="I4" s="5">
        <v>0.35</v>
      </c>
      <c r="J4" s="4"/>
    </row>
    <row r="5" spans="1:10" x14ac:dyDescent="0.35">
      <c r="E5" s="5" t="s">
        <v>3</v>
      </c>
      <c r="F5" s="5">
        <v>0.01</v>
      </c>
      <c r="G5" s="4"/>
      <c r="H5" s="5" t="s">
        <v>3</v>
      </c>
      <c r="I5" s="5">
        <v>0.05</v>
      </c>
      <c r="J5" s="4"/>
    </row>
    <row r="6" spans="1:10" x14ac:dyDescent="0.35">
      <c r="E6" s="5" t="s">
        <v>33</v>
      </c>
      <c r="F6" s="5">
        <v>56</v>
      </c>
      <c r="G6" s="4"/>
      <c r="H6" s="5" t="s">
        <v>33</v>
      </c>
      <c r="I6" s="5">
        <v>56</v>
      </c>
      <c r="J6" s="4"/>
    </row>
    <row r="7" spans="1:10" x14ac:dyDescent="0.35">
      <c r="E7" s="5" t="s">
        <v>4</v>
      </c>
      <c r="F7" s="5">
        <v>150</v>
      </c>
      <c r="G7" s="4"/>
      <c r="H7" s="5" t="s">
        <v>4</v>
      </c>
      <c r="I7" s="5">
        <v>150</v>
      </c>
      <c r="J7" s="4"/>
    </row>
    <row r="8" spans="1:10" x14ac:dyDescent="0.35">
      <c r="E8" s="7"/>
      <c r="F8" s="7"/>
      <c r="G8" s="4"/>
      <c r="H8" s="7"/>
      <c r="I8" s="7"/>
      <c r="J8" s="4"/>
    </row>
    <row r="9" spans="1:10" x14ac:dyDescent="0.35">
      <c r="E9" s="23" t="s">
        <v>7</v>
      </c>
      <c r="F9" s="23"/>
      <c r="G9" s="4"/>
      <c r="H9" s="23" t="s">
        <v>7</v>
      </c>
      <c r="I9" s="23"/>
      <c r="J9" s="4"/>
    </row>
    <row r="10" spans="1:10" x14ac:dyDescent="0.35">
      <c r="E10" s="8" t="s">
        <v>34</v>
      </c>
      <c r="F10" s="8">
        <f>F6/F7</f>
        <v>0.37333333333333335</v>
      </c>
      <c r="G10" s="4"/>
      <c r="H10" s="8" t="s">
        <v>34</v>
      </c>
      <c r="I10" s="8">
        <f>I6/I7</f>
        <v>0.37333333333333335</v>
      </c>
      <c r="J10" s="4"/>
    </row>
    <row r="11" spans="1:10" x14ac:dyDescent="0.35">
      <c r="E11" s="8" t="s">
        <v>35</v>
      </c>
      <c r="F11" s="8">
        <f>SQRT(F4*(1-F4)/F7)</f>
        <v>3.8944404818493074E-2</v>
      </c>
      <c r="G11" s="4"/>
      <c r="H11" s="8" t="s">
        <v>35</v>
      </c>
      <c r="I11" s="8">
        <f>SQRT(I4*(1-I4)/I7)</f>
        <v>3.8944404818493074E-2</v>
      </c>
      <c r="J11" s="4"/>
    </row>
    <row r="12" spans="1:10" x14ac:dyDescent="0.35">
      <c r="E12" s="11" t="s">
        <v>36</v>
      </c>
      <c r="F12" s="11">
        <f>(F10-F4)/F11</f>
        <v>0.59914468951527911</v>
      </c>
      <c r="G12" s="4"/>
      <c r="H12" s="11" t="s">
        <v>36</v>
      </c>
      <c r="I12" s="11">
        <f>(I10-I4)/I11</f>
        <v>0.59914468951527911</v>
      </c>
      <c r="J12" s="4"/>
    </row>
    <row r="13" spans="1:10" x14ac:dyDescent="0.35">
      <c r="E13" s="7"/>
      <c r="F13" s="7"/>
      <c r="G13" s="4"/>
      <c r="H13" s="7"/>
      <c r="I13" s="7"/>
      <c r="J13" s="4"/>
    </row>
    <row r="14" spans="1:10" x14ac:dyDescent="0.35">
      <c r="E14" s="13" t="s">
        <v>20</v>
      </c>
      <c r="F14" s="13"/>
      <c r="G14" s="4"/>
      <c r="H14" s="13" t="s">
        <v>20</v>
      </c>
      <c r="I14" s="13"/>
      <c r="J14" s="4"/>
    </row>
    <row r="15" spans="1:10" x14ac:dyDescent="0.35">
      <c r="E15" s="11" t="s">
        <v>13</v>
      </c>
      <c r="F15" s="11">
        <f>NORMSINV(1-F5)</f>
        <v>2.3263478740408408</v>
      </c>
      <c r="G15" s="4"/>
      <c r="H15" s="11" t="s">
        <v>13</v>
      </c>
      <c r="I15" s="11">
        <f>NORMSINV(1-I5)</f>
        <v>1.6448536269514715</v>
      </c>
      <c r="J15" s="4"/>
    </row>
    <row r="16" spans="1:10" x14ac:dyDescent="0.35">
      <c r="E16" s="10" t="s">
        <v>14</v>
      </c>
      <c r="F16" s="11">
        <f>1-NORMSDIST(F12)</f>
        <v>0.27453820135618179</v>
      </c>
      <c r="G16" s="4"/>
      <c r="H16" s="10" t="s">
        <v>14</v>
      </c>
      <c r="I16" s="11">
        <f>1-NORMSDIST(I12)</f>
        <v>0.27453820135618179</v>
      </c>
      <c r="J16" s="4"/>
    </row>
    <row r="17" spans="5:10" x14ac:dyDescent="0.35">
      <c r="E17" s="13" t="str">
        <f>IF(F16&lt;$F$5,"Reject the null hypothesis","Do not reject the null hypothesis")</f>
        <v>Do not reject the null hypothesis</v>
      </c>
      <c r="F17" s="13"/>
      <c r="G17" s="4"/>
      <c r="H17" s="13" t="str">
        <f>IF(I16&lt;$F$5,"Reject the null hypothesis","Do not reject the null hypothesis")</f>
        <v>Do not reject the null hypothesis</v>
      </c>
      <c r="I17" s="13"/>
      <c r="J17" s="4"/>
    </row>
    <row r="18" spans="5:10" x14ac:dyDescent="0.35">
      <c r="E18" s="4"/>
      <c r="F18" s="4"/>
      <c r="G18" s="4"/>
    </row>
  </sheetData>
  <mergeCells count="4">
    <mergeCell ref="E3:F3"/>
    <mergeCell ref="E9:F9"/>
    <mergeCell ref="H3:I3"/>
    <mergeCell ref="H9:I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4" sqref="A1:A4"/>
    </sheetView>
  </sheetViews>
  <sheetFormatPr defaultRowHeight="21" x14ac:dyDescent="0.35"/>
  <cols>
    <col min="1" max="1" width="16.42578125" style="21" bestFit="1" customWidth="1"/>
    <col min="2" max="3" width="9.140625" style="21"/>
    <col min="4" max="4" width="31.140625" style="21" bestFit="1" customWidth="1"/>
    <col min="5" max="16384" width="9.140625" style="21"/>
  </cols>
  <sheetData>
    <row r="1" spans="1:8" x14ac:dyDescent="0.35">
      <c r="A1" s="21" t="s">
        <v>23</v>
      </c>
      <c r="B1" s="21">
        <v>500</v>
      </c>
      <c r="D1" s="2" t="s">
        <v>21</v>
      </c>
      <c r="E1" s="3"/>
      <c r="F1" s="3"/>
      <c r="G1" s="4"/>
      <c r="H1" s="4"/>
    </row>
    <row r="2" spans="1:8" x14ac:dyDescent="0.35">
      <c r="A2" s="21" t="s">
        <v>24</v>
      </c>
      <c r="B2" s="21">
        <v>3.25</v>
      </c>
      <c r="D2" s="4"/>
      <c r="E2" s="4"/>
      <c r="F2" s="4"/>
      <c r="G2" s="4"/>
      <c r="H2" s="4"/>
    </row>
    <row r="3" spans="1:8" x14ac:dyDescent="0.35">
      <c r="A3" s="21" t="s">
        <v>25</v>
      </c>
      <c r="B3" s="21">
        <v>2.85</v>
      </c>
      <c r="D3" s="22" t="s">
        <v>1</v>
      </c>
      <c r="E3" s="22"/>
      <c r="F3" s="4"/>
      <c r="G3" s="4"/>
      <c r="H3" s="4"/>
    </row>
    <row r="4" spans="1:8" x14ac:dyDescent="0.35">
      <c r="A4" s="21" t="s">
        <v>26</v>
      </c>
      <c r="B4" s="21">
        <v>0.05</v>
      </c>
      <c r="D4" s="5" t="s">
        <v>2</v>
      </c>
      <c r="E4" s="5">
        <v>3.55</v>
      </c>
      <c r="F4" s="6"/>
      <c r="G4" s="4"/>
      <c r="H4" s="4"/>
    </row>
    <row r="5" spans="1:8" x14ac:dyDescent="0.35">
      <c r="D5" s="5" t="s">
        <v>3</v>
      </c>
      <c r="E5" s="5">
        <v>0.05</v>
      </c>
      <c r="F5" s="6"/>
      <c r="G5" s="4"/>
      <c r="H5" s="4"/>
    </row>
    <row r="6" spans="1:8" x14ac:dyDescent="0.35">
      <c r="D6" s="5" t="s">
        <v>4</v>
      </c>
      <c r="E6" s="5">
        <v>500</v>
      </c>
      <c r="F6" s="6"/>
      <c r="G6" s="4"/>
      <c r="H6" s="4"/>
    </row>
    <row r="7" spans="1:8" x14ac:dyDescent="0.35">
      <c r="D7" s="5" t="s">
        <v>5</v>
      </c>
      <c r="E7" s="5">
        <v>3.25</v>
      </c>
      <c r="F7" s="7"/>
      <c r="G7" s="4"/>
      <c r="H7" s="4"/>
    </row>
    <row r="8" spans="1:8" x14ac:dyDescent="0.35">
      <c r="D8" s="5" t="s">
        <v>6</v>
      </c>
      <c r="E8" s="5">
        <v>2.85</v>
      </c>
      <c r="F8" s="7"/>
      <c r="G8" s="4"/>
      <c r="H8" s="4"/>
    </row>
    <row r="9" spans="1:8" x14ac:dyDescent="0.35">
      <c r="D9" s="7"/>
      <c r="E9" s="7"/>
      <c r="F9" s="7"/>
      <c r="G9" s="4"/>
      <c r="H9" s="4"/>
    </row>
    <row r="10" spans="1:8" x14ac:dyDescent="0.35">
      <c r="D10" s="23" t="s">
        <v>7</v>
      </c>
      <c r="E10" s="23"/>
      <c r="F10" s="7"/>
      <c r="G10" s="4"/>
      <c r="H10" s="4"/>
    </row>
    <row r="11" spans="1:8" x14ac:dyDescent="0.35">
      <c r="D11" s="8" t="s">
        <v>8</v>
      </c>
      <c r="E11" s="8">
        <f>E8/SQRT(E6)</f>
        <v>0.12745587471748801</v>
      </c>
      <c r="F11" s="9"/>
      <c r="G11" s="4"/>
      <c r="H11" s="4"/>
    </row>
    <row r="12" spans="1:8" x14ac:dyDescent="0.35">
      <c r="D12" s="8" t="s">
        <v>9</v>
      </c>
      <c r="E12" s="8">
        <f>E6-1</f>
        <v>499</v>
      </c>
      <c r="F12" s="9"/>
      <c r="G12" s="6"/>
      <c r="H12" s="6"/>
    </row>
    <row r="13" spans="1:8" x14ac:dyDescent="0.35">
      <c r="D13" s="10" t="s">
        <v>10</v>
      </c>
      <c r="E13" s="11">
        <f>(E7-E4)/E11</f>
        <v>-2.3537557657892512</v>
      </c>
      <c r="F13" s="12"/>
      <c r="G13" s="4"/>
      <c r="H13" s="4"/>
    </row>
    <row r="14" spans="1:8" x14ac:dyDescent="0.35">
      <c r="D14" s="12"/>
      <c r="E14" s="12"/>
      <c r="F14" s="12"/>
      <c r="G14" s="4"/>
      <c r="H14" s="4"/>
    </row>
    <row r="15" spans="1:8" x14ac:dyDescent="0.35">
      <c r="D15" s="13" t="s">
        <v>16</v>
      </c>
      <c r="E15" s="13"/>
      <c r="F15" s="14"/>
      <c r="G15" s="15" t="s">
        <v>15</v>
      </c>
      <c r="H15" s="15"/>
    </row>
    <row r="16" spans="1:8" x14ac:dyDescent="0.35">
      <c r="D16" s="11" t="s">
        <v>12</v>
      </c>
      <c r="E16" s="11">
        <f>-(TINV(2*E5,E12))</f>
        <v>-1.647912984059728</v>
      </c>
      <c r="F16" s="6"/>
      <c r="G16" s="16" t="s">
        <v>17</v>
      </c>
      <c r="H16" s="17"/>
    </row>
    <row r="17" spans="4:8" x14ac:dyDescent="0.35">
      <c r="D17" s="10" t="s">
        <v>14</v>
      </c>
      <c r="E17" s="11">
        <f>IF(E13&lt;0,H17,H18)</f>
        <v>9.4858394267848655E-3</v>
      </c>
      <c r="F17" s="6"/>
      <c r="G17" s="16" t="s">
        <v>18</v>
      </c>
      <c r="H17" s="18">
        <f>TDIST(ABS(E13),E12,1)</f>
        <v>9.4858394267848655E-3</v>
      </c>
    </row>
    <row r="18" spans="4:8" x14ac:dyDescent="0.35">
      <c r="D18" s="13" t="str">
        <f>IF(E17&lt;$B$5,"Reject the null hypothesis","Do not reject the null hypothesis")</f>
        <v>Do not reject the null hypothesis</v>
      </c>
      <c r="E18" s="13"/>
      <c r="F18" s="6"/>
      <c r="G18" s="16" t="s">
        <v>19</v>
      </c>
      <c r="H18" s="18">
        <f>1-H17</f>
        <v>0.99051416057321517</v>
      </c>
    </row>
  </sheetData>
  <mergeCells count="2">
    <mergeCell ref="D3:E3"/>
    <mergeCell ref="D10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3" sqref="F3"/>
    </sheetView>
  </sheetViews>
  <sheetFormatPr defaultRowHeight="21" x14ac:dyDescent="0.35"/>
  <cols>
    <col min="1" max="1" width="16.42578125" style="21" bestFit="1" customWidth="1"/>
    <col min="2" max="3" width="9.140625" style="21"/>
    <col min="4" max="4" width="31.140625" style="21" bestFit="1" customWidth="1"/>
    <col min="5" max="16384" width="9.140625" style="21"/>
  </cols>
  <sheetData>
    <row r="1" spans="1:8" x14ac:dyDescent="0.35">
      <c r="A1" s="21" t="s">
        <v>23</v>
      </c>
      <c r="B1" s="21">
        <v>120</v>
      </c>
      <c r="D1" s="2" t="s">
        <v>21</v>
      </c>
      <c r="E1" s="3"/>
      <c r="F1" s="3"/>
      <c r="G1" s="4"/>
      <c r="H1" s="4"/>
    </row>
    <row r="2" spans="1:8" x14ac:dyDescent="0.35">
      <c r="A2" s="21" t="s">
        <v>24</v>
      </c>
      <c r="B2" s="21">
        <v>15.6</v>
      </c>
      <c r="D2" s="4"/>
      <c r="E2" s="4"/>
      <c r="F2" s="4"/>
      <c r="G2" s="4"/>
      <c r="H2" s="4"/>
    </row>
    <row r="3" spans="1:8" x14ac:dyDescent="0.35">
      <c r="A3" s="21" t="s">
        <v>25</v>
      </c>
      <c r="B3" s="21">
        <v>4.3</v>
      </c>
      <c r="D3" s="22" t="s">
        <v>1</v>
      </c>
      <c r="E3" s="22"/>
      <c r="F3" s="4"/>
      <c r="G3" s="4"/>
      <c r="H3" s="4"/>
    </row>
    <row r="4" spans="1:8" x14ac:dyDescent="0.35">
      <c r="A4" s="21" t="s">
        <v>26</v>
      </c>
      <c r="B4" s="21">
        <v>0.01</v>
      </c>
      <c r="D4" s="5" t="s">
        <v>2</v>
      </c>
      <c r="E4" s="5">
        <v>15</v>
      </c>
      <c r="F4" s="6"/>
      <c r="G4" s="4"/>
      <c r="H4" s="4"/>
    </row>
    <row r="5" spans="1:8" x14ac:dyDescent="0.35">
      <c r="D5" s="5" t="s">
        <v>3</v>
      </c>
      <c r="E5" s="5">
        <v>0.01</v>
      </c>
      <c r="F5" s="6"/>
      <c r="G5" s="4"/>
      <c r="H5" s="4"/>
    </row>
    <row r="6" spans="1:8" x14ac:dyDescent="0.35">
      <c r="D6" s="5" t="s">
        <v>4</v>
      </c>
      <c r="E6" s="5">
        <v>120</v>
      </c>
      <c r="F6" s="6"/>
      <c r="G6" s="4"/>
      <c r="H6" s="4"/>
    </row>
    <row r="7" spans="1:8" x14ac:dyDescent="0.35">
      <c r="D7" s="5" t="s">
        <v>5</v>
      </c>
      <c r="E7" s="5">
        <v>15.6</v>
      </c>
      <c r="F7" s="7"/>
      <c r="G7" s="4"/>
      <c r="H7" s="4"/>
    </row>
    <row r="8" spans="1:8" x14ac:dyDescent="0.35">
      <c r="D8" s="5" t="s">
        <v>6</v>
      </c>
      <c r="E8" s="5">
        <v>4.3</v>
      </c>
      <c r="F8" s="7"/>
      <c r="G8" s="4"/>
      <c r="H8" s="4"/>
    </row>
    <row r="9" spans="1:8" x14ac:dyDescent="0.35">
      <c r="D9" s="7"/>
      <c r="E9" s="7"/>
      <c r="F9" s="7"/>
      <c r="G9" s="4"/>
      <c r="H9" s="4"/>
    </row>
    <row r="10" spans="1:8" x14ac:dyDescent="0.35">
      <c r="D10" s="23" t="s">
        <v>7</v>
      </c>
      <c r="E10" s="23"/>
      <c r="F10" s="7"/>
      <c r="G10" s="4"/>
      <c r="H10" s="4"/>
    </row>
    <row r="11" spans="1:8" x14ac:dyDescent="0.35">
      <c r="D11" s="8" t="s">
        <v>8</v>
      </c>
      <c r="E11" s="8">
        <f>E8/SQRT(E6)</f>
        <v>0.39253449954536901</v>
      </c>
      <c r="F11" s="9"/>
      <c r="G11" s="4"/>
      <c r="H11" s="4"/>
    </row>
    <row r="12" spans="1:8" x14ac:dyDescent="0.35">
      <c r="D12" s="8" t="s">
        <v>9</v>
      </c>
      <c r="E12" s="8">
        <f>E6-1</f>
        <v>119</v>
      </c>
      <c r="F12" s="9"/>
      <c r="G12" s="6"/>
      <c r="H12" s="6"/>
    </row>
    <row r="13" spans="1:8" x14ac:dyDescent="0.35">
      <c r="D13" s="10" t="s">
        <v>10</v>
      </c>
      <c r="E13" s="11">
        <f>(E7-E4)/E11</f>
        <v>1.5285280674562767</v>
      </c>
      <c r="F13" s="12"/>
      <c r="G13" s="4"/>
      <c r="H13" s="4"/>
    </row>
    <row r="14" spans="1:8" x14ac:dyDescent="0.35">
      <c r="D14" s="12"/>
      <c r="E14" s="12"/>
      <c r="F14" s="12"/>
      <c r="G14" s="4"/>
      <c r="H14" s="4"/>
    </row>
    <row r="15" spans="1:8" x14ac:dyDescent="0.35">
      <c r="D15" s="13" t="s">
        <v>20</v>
      </c>
      <c r="E15" s="13"/>
      <c r="F15" s="14"/>
      <c r="G15" s="15" t="s">
        <v>15</v>
      </c>
      <c r="H15" s="15"/>
    </row>
    <row r="16" spans="1:8" x14ac:dyDescent="0.35">
      <c r="D16" s="11" t="s">
        <v>13</v>
      </c>
      <c r="E16" s="11">
        <f>(TINV(2*E5,E12))</f>
        <v>2.3580925558316674</v>
      </c>
      <c r="F16" s="6"/>
      <c r="G16" s="16" t="s">
        <v>17</v>
      </c>
      <c r="H16" s="17"/>
    </row>
    <row r="17" spans="4:8" x14ac:dyDescent="0.35">
      <c r="D17" s="10" t="s">
        <v>14</v>
      </c>
      <c r="E17" s="11">
        <f>IF(E13&lt;0,H18,H17)</f>
        <v>6.4517639843718166E-2</v>
      </c>
      <c r="F17" s="6"/>
      <c r="G17" s="16" t="s">
        <v>18</v>
      </c>
      <c r="H17" s="18">
        <f>TDIST(ABS(E13),E12,1)</f>
        <v>6.4517639843718166E-2</v>
      </c>
    </row>
    <row r="18" spans="4:8" x14ac:dyDescent="0.35">
      <c r="D18" s="13" t="str">
        <f>IF(E17&lt;$B$5,"Reject the null hypothesis","Do not reject the null hypothesis")</f>
        <v>Do not reject the null hypothesis</v>
      </c>
      <c r="E18" s="13"/>
      <c r="F18" s="6"/>
      <c r="G18" s="16" t="s">
        <v>19</v>
      </c>
      <c r="H18" s="18">
        <f>1-H17</f>
        <v>0.93548236015628183</v>
      </c>
    </row>
    <row r="19" spans="4:8" x14ac:dyDescent="0.35">
      <c r="D19" s="4"/>
      <c r="E19" s="4"/>
      <c r="F19" s="14"/>
      <c r="G19" s="19"/>
      <c r="H19" s="18"/>
    </row>
  </sheetData>
  <mergeCells count="2">
    <mergeCell ref="D3:E3"/>
    <mergeCell ref="D10:E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B4"/>
    </sheetView>
  </sheetViews>
  <sheetFormatPr defaultRowHeight="15" x14ac:dyDescent="0.25"/>
  <cols>
    <col min="5" max="5" width="36.28515625" bestFit="1" customWidth="1"/>
  </cols>
  <sheetData>
    <row r="1" spans="1:7" ht="21" x14ac:dyDescent="0.35">
      <c r="A1" s="21" t="s">
        <v>28</v>
      </c>
      <c r="B1" s="21">
        <v>0.05</v>
      </c>
      <c r="C1" s="21"/>
      <c r="E1" s="2" t="s">
        <v>31</v>
      </c>
      <c r="F1" s="3"/>
      <c r="G1" s="4"/>
    </row>
    <row r="2" spans="1:7" ht="21" x14ac:dyDescent="0.35">
      <c r="A2" s="21" t="s">
        <v>44</v>
      </c>
      <c r="B2" s="21">
        <v>19</v>
      </c>
      <c r="C2" s="21"/>
      <c r="E2" s="4"/>
      <c r="F2" s="4"/>
      <c r="G2" s="4"/>
    </row>
    <row r="3" spans="1:7" ht="21" x14ac:dyDescent="0.35">
      <c r="A3" s="21" t="s">
        <v>29</v>
      </c>
      <c r="B3" s="21">
        <v>500</v>
      </c>
      <c r="C3" s="21"/>
      <c r="E3" s="22" t="s">
        <v>1</v>
      </c>
      <c r="F3" s="22"/>
      <c r="G3" s="4"/>
    </row>
    <row r="4" spans="1:7" ht="21" x14ac:dyDescent="0.35">
      <c r="A4" s="21" t="s">
        <v>43</v>
      </c>
      <c r="B4" s="21">
        <v>0.05</v>
      </c>
      <c r="C4" s="21"/>
      <c r="E4" s="5" t="s">
        <v>32</v>
      </c>
      <c r="F4" s="5">
        <v>0.05</v>
      </c>
      <c r="G4" s="4"/>
    </row>
    <row r="5" spans="1:7" x14ac:dyDescent="0.25">
      <c r="E5" s="5" t="s">
        <v>3</v>
      </c>
      <c r="F5" s="5">
        <v>0.05</v>
      </c>
      <c r="G5" s="4"/>
    </row>
    <row r="6" spans="1:7" x14ac:dyDescent="0.25">
      <c r="E6" s="5" t="s">
        <v>33</v>
      </c>
      <c r="F6" s="5">
        <v>19</v>
      </c>
      <c r="G6" s="4"/>
    </row>
    <row r="7" spans="1:7" x14ac:dyDescent="0.25">
      <c r="E7" s="5" t="s">
        <v>4</v>
      </c>
      <c r="F7" s="5">
        <v>500</v>
      </c>
      <c r="G7" s="4"/>
    </row>
    <row r="8" spans="1:7" x14ac:dyDescent="0.25">
      <c r="E8" s="7"/>
      <c r="F8" s="7"/>
      <c r="G8" s="4"/>
    </row>
    <row r="9" spans="1:7" x14ac:dyDescent="0.25">
      <c r="E9" s="23" t="s">
        <v>7</v>
      </c>
      <c r="F9" s="23"/>
      <c r="G9" s="4"/>
    </row>
    <row r="10" spans="1:7" x14ac:dyDescent="0.25">
      <c r="E10" s="8" t="s">
        <v>34</v>
      </c>
      <c r="F10" s="8">
        <f>F6/F7</f>
        <v>3.7999999999999999E-2</v>
      </c>
      <c r="G10" s="4"/>
    </row>
    <row r="11" spans="1:7" x14ac:dyDescent="0.25">
      <c r="E11" s="8" t="s">
        <v>35</v>
      </c>
      <c r="F11" s="8">
        <f>SQRT(F4*(1-F4)/F7)</f>
        <v>9.746794344808964E-3</v>
      </c>
      <c r="G11" s="4"/>
    </row>
    <row r="12" spans="1:7" x14ac:dyDescent="0.25">
      <c r="E12" s="11" t="s">
        <v>36</v>
      </c>
      <c r="F12" s="11">
        <f>(F10-F4)/F11</f>
        <v>-1.2311740225021852</v>
      </c>
      <c r="G12" s="4"/>
    </row>
    <row r="13" spans="1:7" x14ac:dyDescent="0.25">
      <c r="E13" s="7"/>
      <c r="F13" s="7"/>
      <c r="G13" s="4"/>
    </row>
    <row r="14" spans="1:7" x14ac:dyDescent="0.25">
      <c r="E14" s="13" t="s">
        <v>16</v>
      </c>
      <c r="F14" s="13"/>
      <c r="G14" s="4"/>
    </row>
    <row r="15" spans="1:7" x14ac:dyDescent="0.25">
      <c r="E15" s="11" t="s">
        <v>12</v>
      </c>
      <c r="F15" s="11">
        <f>NORMSINV(F5)</f>
        <v>-1.6448536269514726</v>
      </c>
      <c r="G15" s="4"/>
    </row>
    <row r="16" spans="1:7" x14ac:dyDescent="0.25">
      <c r="E16" s="10" t="s">
        <v>14</v>
      </c>
      <c r="F16" s="11">
        <f>NORMSDIST(F12)</f>
        <v>0.10912889251989159</v>
      </c>
      <c r="G16" s="4"/>
    </row>
    <row r="17" spans="5:7" x14ac:dyDescent="0.25">
      <c r="E17" s="13" t="str">
        <f>IF(F16&lt;$B$5,"Reject the null hypothesis","Do not reject the null hypothesis")</f>
        <v>Do not reject the null hypothesis</v>
      </c>
      <c r="F17" s="13"/>
      <c r="G17" s="4"/>
    </row>
    <row r="18" spans="5:7" x14ac:dyDescent="0.25">
      <c r="E18" s="7"/>
      <c r="F18" s="7"/>
      <c r="G18" s="4"/>
    </row>
  </sheetData>
  <mergeCells count="2">
    <mergeCell ref="E3:F3"/>
    <mergeCell ref="E9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A1048576"/>
    </sheetView>
  </sheetViews>
  <sheetFormatPr defaultRowHeight="15" x14ac:dyDescent="0.25"/>
  <cols>
    <col min="1" max="1" width="12.140625" bestFit="1" customWidth="1"/>
    <col min="4" max="4" width="36.28515625" bestFit="1" customWidth="1"/>
  </cols>
  <sheetData>
    <row r="1" spans="1:6" ht="21" x14ac:dyDescent="0.35">
      <c r="A1" s="21" t="s">
        <v>28</v>
      </c>
      <c r="B1" s="21">
        <v>0.5</v>
      </c>
      <c r="D1" s="2" t="s">
        <v>31</v>
      </c>
      <c r="E1" s="3"/>
      <c r="F1" s="4"/>
    </row>
    <row r="2" spans="1:6" ht="21" x14ac:dyDescent="0.35">
      <c r="A2" s="21" t="s">
        <v>46</v>
      </c>
      <c r="B2" s="21">
        <v>533</v>
      </c>
      <c r="D2" s="4"/>
      <c r="E2" s="4"/>
      <c r="F2" s="4"/>
    </row>
    <row r="3" spans="1:6" ht="21" x14ac:dyDescent="0.35">
      <c r="A3" s="21" t="s">
        <v>29</v>
      </c>
      <c r="B3" s="21">
        <v>1000</v>
      </c>
      <c r="D3" s="22" t="s">
        <v>1</v>
      </c>
      <c r="E3" s="22"/>
      <c r="F3" s="4"/>
    </row>
    <row r="4" spans="1:6" ht="21" x14ac:dyDescent="0.35">
      <c r="A4" s="21" t="s">
        <v>43</v>
      </c>
      <c r="B4" s="21">
        <v>0.05</v>
      </c>
      <c r="D4" s="5" t="s">
        <v>32</v>
      </c>
      <c r="E4" s="5">
        <v>0.5</v>
      </c>
      <c r="F4" s="4"/>
    </row>
    <row r="5" spans="1:6" x14ac:dyDescent="0.25">
      <c r="D5" s="5" t="s">
        <v>3</v>
      </c>
      <c r="E5" s="5">
        <v>0.05</v>
      </c>
      <c r="F5" s="4"/>
    </row>
    <row r="6" spans="1:6" x14ac:dyDescent="0.25">
      <c r="D6" s="5" t="s">
        <v>33</v>
      </c>
      <c r="E6" s="5">
        <v>533</v>
      </c>
      <c r="F6" s="4"/>
    </row>
    <row r="7" spans="1:6" x14ac:dyDescent="0.25">
      <c r="D7" s="5" t="s">
        <v>4</v>
      </c>
      <c r="E7" s="5">
        <v>1000</v>
      </c>
      <c r="F7" s="4"/>
    </row>
    <row r="8" spans="1:6" x14ac:dyDescent="0.25">
      <c r="D8" s="7"/>
      <c r="E8" s="7"/>
      <c r="F8" s="4"/>
    </row>
    <row r="9" spans="1:6" x14ac:dyDescent="0.25">
      <c r="D9" s="23" t="s">
        <v>7</v>
      </c>
      <c r="E9" s="23"/>
      <c r="F9" s="4"/>
    </row>
    <row r="10" spans="1:6" x14ac:dyDescent="0.25">
      <c r="D10" s="8" t="s">
        <v>34</v>
      </c>
      <c r="E10" s="8">
        <f>E6/E7</f>
        <v>0.53300000000000003</v>
      </c>
      <c r="F10" s="4"/>
    </row>
    <row r="11" spans="1:6" x14ac:dyDescent="0.25">
      <c r="D11" s="8" t="s">
        <v>35</v>
      </c>
      <c r="E11" s="8">
        <f>SQRT(E4*(1-E4)/E7)</f>
        <v>1.5811388300841896E-2</v>
      </c>
      <c r="F11" s="4"/>
    </row>
    <row r="12" spans="1:6" x14ac:dyDescent="0.25">
      <c r="D12" s="11" t="s">
        <v>36</v>
      </c>
      <c r="E12" s="11">
        <f>(E10-E4)/E11</f>
        <v>2.0871032557111322</v>
      </c>
      <c r="F12" s="4"/>
    </row>
    <row r="13" spans="1:6" x14ac:dyDescent="0.25">
      <c r="D13" s="7"/>
      <c r="E13" s="7"/>
      <c r="F13" s="4"/>
    </row>
    <row r="14" spans="1:6" x14ac:dyDescent="0.25">
      <c r="D14" s="13" t="s">
        <v>20</v>
      </c>
      <c r="E14" s="13"/>
      <c r="F14" s="4"/>
    </row>
    <row r="15" spans="1:6" x14ac:dyDescent="0.25">
      <c r="D15" s="11" t="s">
        <v>13</v>
      </c>
      <c r="E15" s="11">
        <f>NORMSINV(1-E5)</f>
        <v>1.6448536269514715</v>
      </c>
      <c r="F15" s="4"/>
    </row>
    <row r="16" spans="1:6" x14ac:dyDescent="0.25">
      <c r="D16" s="10" t="s">
        <v>14</v>
      </c>
      <c r="E16" s="11">
        <f>1-NORMSDIST(E12)</f>
        <v>1.8439400920550519E-2</v>
      </c>
      <c r="F16" s="4"/>
    </row>
    <row r="17" spans="4:6" x14ac:dyDescent="0.25">
      <c r="D17" s="13" t="str">
        <f>IF(E16&lt;$E$5,"Reject the null hypothesis","Do not reject the null hypothesis")</f>
        <v>Reject the null hypothesis</v>
      </c>
      <c r="E17" s="13"/>
      <c r="F17" s="4"/>
    </row>
    <row r="18" spans="4:6" x14ac:dyDescent="0.25">
      <c r="D18" s="4"/>
      <c r="E18" s="4"/>
      <c r="F18" s="4"/>
    </row>
  </sheetData>
  <mergeCells count="2">
    <mergeCell ref="D3:E3"/>
    <mergeCell ref="D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A4"/>
    </sheetView>
  </sheetViews>
  <sheetFormatPr defaultRowHeight="15" x14ac:dyDescent="0.25"/>
  <cols>
    <col min="1" max="1" width="11.7109375" bestFit="1" customWidth="1"/>
    <col min="4" max="4" width="31.140625" bestFit="1" customWidth="1"/>
    <col min="5" max="5" width="12" bestFit="1" customWidth="1"/>
    <col min="8" max="8" width="12" bestFit="1" customWidth="1"/>
  </cols>
  <sheetData>
    <row r="1" spans="1:8" x14ac:dyDescent="0.25">
      <c r="A1" t="s">
        <v>23</v>
      </c>
      <c r="B1">
        <v>20</v>
      </c>
      <c r="D1" s="2" t="s">
        <v>21</v>
      </c>
      <c r="E1" s="3"/>
      <c r="F1" s="3"/>
      <c r="G1" s="4"/>
      <c r="H1" s="4"/>
    </row>
    <row r="2" spans="1:8" x14ac:dyDescent="0.25">
      <c r="A2" t="s">
        <v>24</v>
      </c>
      <c r="B2">
        <v>820</v>
      </c>
      <c r="D2" s="4"/>
      <c r="E2" s="4"/>
      <c r="F2" s="4"/>
      <c r="G2" s="4"/>
      <c r="H2" s="4"/>
    </row>
    <row r="3" spans="1:8" x14ac:dyDescent="0.25">
      <c r="A3" t="s">
        <v>25</v>
      </c>
      <c r="B3">
        <v>156</v>
      </c>
      <c r="D3" s="22" t="s">
        <v>1</v>
      </c>
      <c r="E3" s="22"/>
      <c r="F3" s="4"/>
      <c r="G3" s="4"/>
      <c r="H3" s="4"/>
    </row>
    <row r="4" spans="1:8" x14ac:dyDescent="0.25">
      <c r="A4" t="s">
        <v>26</v>
      </c>
      <c r="B4">
        <v>0.05</v>
      </c>
      <c r="D4" s="5" t="s">
        <v>2</v>
      </c>
      <c r="E4" s="5">
        <v>800</v>
      </c>
      <c r="F4" s="6"/>
      <c r="G4" s="4"/>
      <c r="H4" s="4"/>
    </row>
    <row r="5" spans="1:8" x14ac:dyDescent="0.25">
      <c r="D5" s="5" t="s">
        <v>3</v>
      </c>
      <c r="E5" s="5">
        <v>0.05</v>
      </c>
      <c r="F5" s="6"/>
      <c r="G5" s="4"/>
      <c r="H5" s="4"/>
    </row>
    <row r="6" spans="1:8" x14ac:dyDescent="0.25">
      <c r="D6" s="5" t="s">
        <v>4</v>
      </c>
      <c r="E6" s="5">
        <v>20</v>
      </c>
      <c r="F6" s="6"/>
      <c r="G6" s="4"/>
      <c r="H6" s="4"/>
    </row>
    <row r="7" spans="1:8" x14ac:dyDescent="0.25">
      <c r="D7" s="5" t="s">
        <v>5</v>
      </c>
      <c r="E7" s="5">
        <v>820</v>
      </c>
      <c r="F7" s="7"/>
      <c r="G7" s="4"/>
      <c r="H7" s="4"/>
    </row>
    <row r="8" spans="1:8" x14ac:dyDescent="0.25">
      <c r="D8" s="5" t="s">
        <v>6</v>
      </c>
      <c r="E8" s="5">
        <v>156</v>
      </c>
      <c r="F8" s="7"/>
      <c r="G8" s="4"/>
      <c r="H8" s="4"/>
    </row>
    <row r="9" spans="1:8" x14ac:dyDescent="0.25">
      <c r="D9" s="7"/>
      <c r="E9" s="7"/>
      <c r="F9" s="7"/>
      <c r="G9" s="4"/>
      <c r="H9" s="4"/>
    </row>
    <row r="10" spans="1:8" x14ac:dyDescent="0.25">
      <c r="D10" s="23" t="s">
        <v>7</v>
      </c>
      <c r="E10" s="23"/>
      <c r="F10" s="7"/>
      <c r="G10" s="4"/>
      <c r="H10" s="4"/>
    </row>
    <row r="11" spans="1:8" x14ac:dyDescent="0.25">
      <c r="D11" s="8" t="s">
        <v>8</v>
      </c>
      <c r="E11" s="8">
        <f>E8/SQRT(E6)</f>
        <v>34.882660448996717</v>
      </c>
      <c r="F11" s="9"/>
      <c r="G11" s="4"/>
      <c r="H11" s="4"/>
    </row>
    <row r="12" spans="1:8" x14ac:dyDescent="0.25">
      <c r="D12" s="8" t="s">
        <v>9</v>
      </c>
      <c r="E12" s="8">
        <f>E6-1</f>
        <v>19</v>
      </c>
      <c r="F12" s="9"/>
      <c r="G12" s="6"/>
      <c r="H12" s="6"/>
    </row>
    <row r="13" spans="1:8" x14ac:dyDescent="0.25">
      <c r="D13" s="10" t="s">
        <v>10</v>
      </c>
      <c r="E13" s="11">
        <f>(E7-E4)/E11</f>
        <v>0.57335076346148461</v>
      </c>
      <c r="F13" s="12"/>
      <c r="G13" s="4"/>
      <c r="H13" s="4"/>
    </row>
    <row r="14" spans="1:8" x14ac:dyDescent="0.25">
      <c r="D14" s="12"/>
      <c r="E14" s="12"/>
      <c r="F14" s="12"/>
      <c r="G14" s="4"/>
      <c r="H14" s="4"/>
    </row>
    <row r="15" spans="1:8" x14ac:dyDescent="0.25">
      <c r="D15" s="13" t="s">
        <v>20</v>
      </c>
      <c r="E15" s="13"/>
      <c r="F15" s="14"/>
      <c r="G15" s="15" t="s">
        <v>15</v>
      </c>
      <c r="H15" s="15"/>
    </row>
    <row r="16" spans="1:8" x14ac:dyDescent="0.25">
      <c r="D16" s="11" t="s">
        <v>13</v>
      </c>
      <c r="E16" s="11">
        <f>(TINV(2*E5,E12))</f>
        <v>1.7291328115213698</v>
      </c>
      <c r="F16" s="6"/>
      <c r="G16" s="16" t="s">
        <v>17</v>
      </c>
      <c r="H16" s="17"/>
    </row>
    <row r="17" spans="4:8" x14ac:dyDescent="0.25">
      <c r="D17" s="10" t="s">
        <v>14</v>
      </c>
      <c r="E17" s="11">
        <f>IF(E13&lt;0,H18,H17)</f>
        <v>0.28656578709128938</v>
      </c>
      <c r="F17" s="6"/>
      <c r="G17" s="16" t="s">
        <v>18</v>
      </c>
      <c r="H17" s="18">
        <f>TDIST(ABS(E13),E12,1)</f>
        <v>0.28656578709128938</v>
      </c>
    </row>
    <row r="18" spans="4:8" x14ac:dyDescent="0.25">
      <c r="D18" s="13" t="str">
        <f>IF(E17&lt;$E$5,"Reject the null hypothesis","Do not reject the null hypothesis")</f>
        <v>Do not reject the null hypothesis</v>
      </c>
      <c r="E18" s="13"/>
      <c r="F18" s="6"/>
      <c r="G18" s="16" t="s">
        <v>19</v>
      </c>
      <c r="H18" s="18">
        <f>1-H17</f>
        <v>0.71343421290871056</v>
      </c>
    </row>
  </sheetData>
  <mergeCells count="2">
    <mergeCell ref="D3:E3"/>
    <mergeCell ref="D10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A4"/>
    </sheetView>
  </sheetViews>
  <sheetFormatPr defaultRowHeight="15" x14ac:dyDescent="0.25"/>
  <cols>
    <col min="1" max="1" width="11.7109375" bestFit="1" customWidth="1"/>
    <col min="4" max="4" width="31.140625" bestFit="1" customWidth="1"/>
  </cols>
  <sheetData>
    <row r="1" spans="1:6" x14ac:dyDescent="0.25">
      <c r="A1" t="s">
        <v>23</v>
      </c>
      <c r="B1">
        <v>80</v>
      </c>
      <c r="D1" s="2" t="s">
        <v>21</v>
      </c>
      <c r="E1" s="3"/>
      <c r="F1" s="3"/>
    </row>
    <row r="2" spans="1:6" x14ac:dyDescent="0.25">
      <c r="A2" t="s">
        <v>24</v>
      </c>
      <c r="B2">
        <v>997</v>
      </c>
      <c r="D2" s="4"/>
      <c r="E2" s="4"/>
      <c r="F2" s="4"/>
    </row>
    <row r="3" spans="1:6" x14ac:dyDescent="0.25">
      <c r="A3" t="s">
        <v>25</v>
      </c>
      <c r="B3">
        <v>16</v>
      </c>
      <c r="D3" s="22" t="s">
        <v>1</v>
      </c>
      <c r="E3" s="22"/>
      <c r="F3" s="4"/>
    </row>
    <row r="4" spans="1:6" x14ac:dyDescent="0.25">
      <c r="A4" t="s">
        <v>26</v>
      </c>
      <c r="B4">
        <v>5</v>
      </c>
      <c r="D4" s="5" t="s">
        <v>2</v>
      </c>
      <c r="E4" s="5">
        <v>1000</v>
      </c>
      <c r="F4" s="6"/>
    </row>
    <row r="5" spans="1:6" x14ac:dyDescent="0.25">
      <c r="D5" s="5" t="s">
        <v>3</v>
      </c>
      <c r="E5" s="5">
        <v>0.05</v>
      </c>
      <c r="F5" s="6"/>
    </row>
    <row r="6" spans="1:6" x14ac:dyDescent="0.25">
      <c r="D6" s="5" t="s">
        <v>4</v>
      </c>
      <c r="E6" s="5">
        <v>80</v>
      </c>
      <c r="F6" s="6"/>
    </row>
    <row r="7" spans="1:6" x14ac:dyDescent="0.25">
      <c r="D7" s="5" t="s">
        <v>5</v>
      </c>
      <c r="E7" s="5">
        <v>997</v>
      </c>
      <c r="F7" s="7"/>
    </row>
    <row r="8" spans="1:6" x14ac:dyDescent="0.25">
      <c r="D8" s="5" t="s">
        <v>6</v>
      </c>
      <c r="E8" s="5">
        <v>16</v>
      </c>
      <c r="F8" s="7"/>
    </row>
    <row r="9" spans="1:6" x14ac:dyDescent="0.25">
      <c r="D9" s="7"/>
      <c r="E9" s="7"/>
      <c r="F9" s="7"/>
    </row>
    <row r="10" spans="1:6" x14ac:dyDescent="0.25">
      <c r="D10" s="23" t="s">
        <v>7</v>
      </c>
      <c r="E10" s="23"/>
      <c r="F10" s="7"/>
    </row>
    <row r="11" spans="1:6" x14ac:dyDescent="0.25">
      <c r="D11" s="8" t="s">
        <v>8</v>
      </c>
      <c r="E11" s="8">
        <f>E8/SQRT(E6)</f>
        <v>1.7888543819998317</v>
      </c>
      <c r="F11" s="9"/>
    </row>
    <row r="12" spans="1:6" x14ac:dyDescent="0.25">
      <c r="D12" s="8" t="s">
        <v>9</v>
      </c>
      <c r="E12" s="8">
        <f>E6-1</f>
        <v>79</v>
      </c>
      <c r="F12" s="9"/>
    </row>
    <row r="13" spans="1:6" x14ac:dyDescent="0.25">
      <c r="D13" s="10" t="s">
        <v>10</v>
      </c>
      <c r="E13" s="11">
        <f>(E7-E4)/E11</f>
        <v>-1.6770509831248424</v>
      </c>
      <c r="F13" s="12"/>
    </row>
    <row r="14" spans="1:6" x14ac:dyDescent="0.25">
      <c r="D14" s="12"/>
      <c r="E14" s="12"/>
      <c r="F14" s="12"/>
    </row>
    <row r="15" spans="1:6" x14ac:dyDescent="0.25">
      <c r="D15" s="13" t="s">
        <v>11</v>
      </c>
      <c r="E15" s="13"/>
      <c r="F15" s="14"/>
    </row>
    <row r="16" spans="1:6" x14ac:dyDescent="0.25">
      <c r="D16" s="11" t="s">
        <v>12</v>
      </c>
      <c r="E16" s="11">
        <f>-(TINV(E5,E12))</f>
        <v>-1.9904502102301287</v>
      </c>
      <c r="F16" s="6"/>
    </row>
    <row r="17" spans="4:6" x14ac:dyDescent="0.25">
      <c r="D17" s="11" t="s">
        <v>13</v>
      </c>
      <c r="E17" s="11">
        <f>TINV(E5,E12)</f>
        <v>1.9904502102301287</v>
      </c>
      <c r="F17" s="6"/>
    </row>
    <row r="18" spans="4:6" x14ac:dyDescent="0.25">
      <c r="D18" s="10" t="s">
        <v>14</v>
      </c>
      <c r="E18" s="11">
        <f>TDIST(ABS(E13),E12,2)</f>
        <v>9.7485336608253245E-2</v>
      </c>
      <c r="F18" s="6"/>
    </row>
    <row r="19" spans="4:6" x14ac:dyDescent="0.25">
      <c r="D19" s="13" t="str">
        <f>IF(E18&lt;$E$5,"Reject the null hypothesis","Do not reject the null hypothesis")</f>
        <v>Do not reject the null hypothesis</v>
      </c>
      <c r="E19" s="13"/>
      <c r="F19" s="14"/>
    </row>
    <row r="20" spans="4:6" x14ac:dyDescent="0.25">
      <c r="D20" s="14"/>
      <c r="E20" s="14"/>
      <c r="F20" s="14"/>
    </row>
  </sheetData>
  <mergeCells count="2">
    <mergeCell ref="D3:E3"/>
    <mergeCell ref="D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A4"/>
    </sheetView>
  </sheetViews>
  <sheetFormatPr defaultRowHeight="15" x14ac:dyDescent="0.25"/>
  <cols>
    <col min="6" max="6" width="31.140625" bestFit="1" customWidth="1"/>
    <col min="7" max="7" width="12" bestFit="1" customWidth="1"/>
  </cols>
  <sheetData>
    <row r="1" spans="1:10" x14ac:dyDescent="0.25">
      <c r="A1" t="s">
        <v>23</v>
      </c>
      <c r="B1">
        <v>200</v>
      </c>
      <c r="F1" s="2" t="s">
        <v>21</v>
      </c>
      <c r="G1" s="3"/>
      <c r="H1" s="3"/>
      <c r="I1" s="4"/>
      <c r="J1" s="4"/>
    </row>
    <row r="2" spans="1:10" x14ac:dyDescent="0.25">
      <c r="A2" t="s">
        <v>24</v>
      </c>
      <c r="B2">
        <v>125</v>
      </c>
      <c r="F2" s="4"/>
      <c r="G2" s="4"/>
      <c r="H2" s="4"/>
      <c r="I2" s="4"/>
      <c r="J2" s="4"/>
    </row>
    <row r="3" spans="1:10" x14ac:dyDescent="0.25">
      <c r="A3" t="s">
        <v>25</v>
      </c>
      <c r="B3">
        <f>SQRT(D3)</f>
        <v>19.493588689617926</v>
      </c>
      <c r="C3" t="s">
        <v>27</v>
      </c>
      <c r="D3">
        <v>380</v>
      </c>
      <c r="F3" s="22" t="s">
        <v>1</v>
      </c>
      <c r="G3" s="22"/>
      <c r="H3" s="4"/>
      <c r="I3" s="4"/>
      <c r="J3" s="4"/>
    </row>
    <row r="4" spans="1:10" x14ac:dyDescent="0.25">
      <c r="A4" t="s">
        <v>26</v>
      </c>
      <c r="B4">
        <v>0.05</v>
      </c>
      <c r="F4" s="5" t="s">
        <v>2</v>
      </c>
      <c r="G4" s="5">
        <v>120</v>
      </c>
      <c r="H4" s="6"/>
      <c r="I4" s="4"/>
      <c r="J4" s="4"/>
    </row>
    <row r="5" spans="1:10" x14ac:dyDescent="0.25">
      <c r="F5" s="5" t="s">
        <v>3</v>
      </c>
      <c r="G5" s="5">
        <v>0.05</v>
      </c>
      <c r="H5" s="6"/>
      <c r="I5" s="4"/>
      <c r="J5" s="4"/>
    </row>
    <row r="6" spans="1:10" x14ac:dyDescent="0.25">
      <c r="F6" s="5" t="s">
        <v>4</v>
      </c>
      <c r="G6" s="5">
        <v>200</v>
      </c>
      <c r="H6" s="6"/>
      <c r="I6" s="4"/>
      <c r="J6" s="4"/>
    </row>
    <row r="7" spans="1:10" x14ac:dyDescent="0.25">
      <c r="F7" s="5" t="s">
        <v>5</v>
      </c>
      <c r="G7" s="5">
        <v>125</v>
      </c>
      <c r="H7" s="7"/>
      <c r="I7" s="4"/>
      <c r="J7" s="4"/>
    </row>
    <row r="8" spans="1:10" x14ac:dyDescent="0.25">
      <c r="F8" s="5" t="s">
        <v>6</v>
      </c>
      <c r="G8" s="5">
        <v>19.494</v>
      </c>
      <c r="H8" s="7"/>
      <c r="I8" s="4"/>
      <c r="J8" s="4"/>
    </row>
    <row r="9" spans="1:10" x14ac:dyDescent="0.25">
      <c r="F9" s="7"/>
      <c r="G9" s="7"/>
      <c r="H9" s="7"/>
      <c r="I9" s="4"/>
      <c r="J9" s="4"/>
    </row>
    <row r="10" spans="1:10" x14ac:dyDescent="0.25">
      <c r="F10" s="23" t="s">
        <v>7</v>
      </c>
      <c r="G10" s="23"/>
      <c r="H10" s="7"/>
      <c r="I10" s="4"/>
      <c r="J10" s="4"/>
    </row>
    <row r="11" spans="1:10" x14ac:dyDescent="0.25">
      <c r="F11" s="8" t="s">
        <v>8</v>
      </c>
      <c r="G11" s="8">
        <f>G8/SQRT(G6)</f>
        <v>1.3784339592450556</v>
      </c>
      <c r="H11" s="9"/>
      <c r="I11" s="4"/>
      <c r="J11" s="4"/>
    </row>
    <row r="12" spans="1:10" x14ac:dyDescent="0.25">
      <c r="F12" s="8" t="s">
        <v>9</v>
      </c>
      <c r="G12" s="8">
        <f>G6-1</f>
        <v>199</v>
      </c>
      <c r="H12" s="9"/>
      <c r="I12" s="6"/>
      <c r="J12" s="6"/>
    </row>
    <row r="13" spans="1:10" x14ac:dyDescent="0.25">
      <c r="F13" s="10" t="s">
        <v>10</v>
      </c>
      <c r="G13" s="11">
        <f>(G7-G4)/G11</f>
        <v>3.6273047152280067</v>
      </c>
      <c r="H13" s="12"/>
      <c r="I13" s="4"/>
      <c r="J13" s="4"/>
    </row>
    <row r="14" spans="1:10" x14ac:dyDescent="0.25">
      <c r="F14" s="12"/>
      <c r="G14" s="12"/>
      <c r="H14" s="12"/>
      <c r="I14" s="4"/>
      <c r="J14" s="4"/>
    </row>
    <row r="15" spans="1:10" x14ac:dyDescent="0.25">
      <c r="F15" s="13" t="s">
        <v>20</v>
      </c>
      <c r="G15" s="13"/>
      <c r="H15" s="14"/>
      <c r="I15" s="15" t="s">
        <v>15</v>
      </c>
      <c r="J15" s="15"/>
    </row>
    <row r="16" spans="1:10" x14ac:dyDescent="0.25">
      <c r="F16" s="11" t="s">
        <v>13</v>
      </c>
      <c r="G16" s="11">
        <f>(TINV(2*G5,G12))</f>
        <v>1.6525467461665586</v>
      </c>
      <c r="H16" s="6"/>
      <c r="I16" s="16" t="s">
        <v>17</v>
      </c>
      <c r="J16" s="17"/>
    </row>
    <row r="17" spans="6:10" x14ac:dyDescent="0.25">
      <c r="F17" s="10" t="s">
        <v>14</v>
      </c>
      <c r="G17" s="11">
        <f>IF(G13&lt;0,J18,J17)</f>
        <v>1.8196511447159144E-4</v>
      </c>
      <c r="H17" s="6"/>
      <c r="I17" s="16" t="s">
        <v>18</v>
      </c>
      <c r="J17" s="18">
        <f>TDIST(ABS(G13),G12,1)</f>
        <v>1.8196511447159144E-4</v>
      </c>
    </row>
    <row r="18" spans="6:10" x14ac:dyDescent="0.25">
      <c r="F18" s="13" t="str">
        <f>IF(G17&lt;$G$5,"Reject the null hypothesis","Do not reject the null hypothesis")</f>
        <v>Reject the null hypothesis</v>
      </c>
      <c r="G18" s="13"/>
      <c r="H18" s="6"/>
      <c r="I18" s="16" t="s">
        <v>19</v>
      </c>
      <c r="J18" s="18">
        <f>1-J17</f>
        <v>0.99981803488552845</v>
      </c>
    </row>
  </sheetData>
  <mergeCells count="2">
    <mergeCell ref="F3:G3"/>
    <mergeCell ref="F10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K9" sqref="K9"/>
    </sheetView>
  </sheetViews>
  <sheetFormatPr defaultRowHeight="21" x14ac:dyDescent="0.35"/>
  <cols>
    <col min="1" max="3" width="9.140625" style="21"/>
    <col min="4" max="4" width="31.140625" style="21" bestFit="1" customWidth="1"/>
    <col min="5" max="5" width="12.5703125" style="21" bestFit="1" customWidth="1"/>
    <col min="6" max="16384" width="9.140625" style="21"/>
  </cols>
  <sheetData>
    <row r="1" spans="1:5" x14ac:dyDescent="0.35">
      <c r="A1" s="21">
        <v>37</v>
      </c>
      <c r="D1" s="2" t="s">
        <v>21</v>
      </c>
      <c r="E1" s="3"/>
    </row>
    <row r="2" spans="1:5" x14ac:dyDescent="0.35">
      <c r="A2" s="21">
        <v>41</v>
      </c>
      <c r="D2" s="4"/>
      <c r="E2" s="4"/>
    </row>
    <row r="3" spans="1:5" x14ac:dyDescent="0.35">
      <c r="A3" s="21">
        <v>41</v>
      </c>
      <c r="D3" s="22" t="s">
        <v>1</v>
      </c>
      <c r="E3" s="22"/>
    </row>
    <row r="4" spans="1:5" x14ac:dyDescent="0.35">
      <c r="A4" s="21">
        <v>46</v>
      </c>
      <c r="D4" s="5" t="s">
        <v>2</v>
      </c>
      <c r="E4" s="5">
        <v>40</v>
      </c>
    </row>
    <row r="5" spans="1:5" x14ac:dyDescent="0.35">
      <c r="A5" s="21">
        <v>32</v>
      </c>
      <c r="D5" s="5" t="s">
        <v>3</v>
      </c>
      <c r="E5" s="5">
        <v>0.1</v>
      </c>
    </row>
    <row r="6" spans="1:5" x14ac:dyDescent="0.35">
      <c r="A6" s="21">
        <v>44</v>
      </c>
      <c r="D6" s="20" t="s">
        <v>4</v>
      </c>
      <c r="E6" s="20">
        <f>COUNT('ES6'!$A$1:$A$9)</f>
        <v>9</v>
      </c>
    </row>
    <row r="7" spans="1:5" x14ac:dyDescent="0.35">
      <c r="A7" s="21">
        <v>60</v>
      </c>
      <c r="D7" s="20" t="s">
        <v>5</v>
      </c>
      <c r="E7" s="20">
        <f>AVERAGE('ES6'!$A$1:$A$9)</f>
        <v>42</v>
      </c>
    </row>
    <row r="8" spans="1:5" x14ac:dyDescent="0.35">
      <c r="A8" s="21">
        <v>26</v>
      </c>
      <c r="D8" s="20" t="s">
        <v>6</v>
      </c>
      <c r="E8" s="20">
        <f>STDEV('ES6'!$A$1:$A$9)</f>
        <v>10.04987562112089</v>
      </c>
    </row>
    <row r="9" spans="1:5" x14ac:dyDescent="0.35">
      <c r="A9" s="21">
        <v>51</v>
      </c>
      <c r="D9" s="7"/>
      <c r="E9" s="7"/>
    </row>
    <row r="10" spans="1:5" x14ac:dyDescent="0.35">
      <c r="D10" s="23" t="s">
        <v>7</v>
      </c>
      <c r="E10" s="23"/>
    </row>
    <row r="11" spans="1:5" x14ac:dyDescent="0.35">
      <c r="A11" s="21" t="s">
        <v>0</v>
      </c>
      <c r="B11" s="21">
        <v>0.1</v>
      </c>
      <c r="D11" s="8" t="s">
        <v>8</v>
      </c>
      <c r="E11" s="8">
        <f>E8/SQRT(E6)</f>
        <v>3.3499585403736298</v>
      </c>
    </row>
    <row r="12" spans="1:5" x14ac:dyDescent="0.35">
      <c r="D12" s="8" t="s">
        <v>9</v>
      </c>
      <c r="E12" s="8">
        <f>E6-1</f>
        <v>8</v>
      </c>
    </row>
    <row r="13" spans="1:5" x14ac:dyDescent="0.35">
      <c r="D13" s="10" t="s">
        <v>10</v>
      </c>
      <c r="E13" s="11">
        <f>(E7-E4)/E11</f>
        <v>0.59702231412599349</v>
      </c>
    </row>
    <row r="14" spans="1:5" x14ac:dyDescent="0.35">
      <c r="D14" s="12"/>
      <c r="E14" s="12"/>
    </row>
    <row r="15" spans="1:5" x14ac:dyDescent="0.35">
      <c r="D15" s="13" t="s">
        <v>11</v>
      </c>
      <c r="E15" s="13"/>
    </row>
    <row r="16" spans="1:5" x14ac:dyDescent="0.35">
      <c r="D16" s="11" t="s">
        <v>12</v>
      </c>
      <c r="E16" s="11">
        <f>-(TINV(E5,E12))</f>
        <v>-1.8595480375308981</v>
      </c>
    </row>
    <row r="17" spans="4:5" x14ac:dyDescent="0.35">
      <c r="D17" s="11" t="s">
        <v>13</v>
      </c>
      <c r="E17" s="11">
        <f>TINV(E5,E12)</f>
        <v>1.8595480375308981</v>
      </c>
    </row>
    <row r="18" spans="4:5" x14ac:dyDescent="0.35">
      <c r="D18" s="10" t="s">
        <v>14</v>
      </c>
      <c r="E18" s="11">
        <f>TDIST(ABS(E13),E12,2)</f>
        <v>0.5670009891049812</v>
      </c>
    </row>
    <row r="19" spans="4:5" x14ac:dyDescent="0.35">
      <c r="D19" s="13" t="str">
        <f>IF(E18&lt;$E$5,"Reject the null hypothesis","Do not reject the null hypothesis")</f>
        <v>Do not reject the null hypothesis</v>
      </c>
      <c r="E19" s="13"/>
    </row>
  </sheetData>
  <mergeCells count="2">
    <mergeCell ref="D3:E3"/>
    <mergeCell ref="D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1" sqref="K1:K1048576"/>
    </sheetView>
  </sheetViews>
  <sheetFormatPr defaultRowHeight="21" x14ac:dyDescent="0.35"/>
  <cols>
    <col min="1" max="1" width="16.42578125" style="21" bestFit="1" customWidth="1"/>
    <col min="2" max="3" width="9.140625" style="21"/>
    <col min="4" max="4" width="31.140625" style="21" bestFit="1" customWidth="1"/>
    <col min="5" max="5" width="12.5703125" style="21" bestFit="1" customWidth="1"/>
    <col min="6" max="6" width="9.140625" style="21"/>
    <col min="7" max="7" width="31.140625" style="21" bestFit="1" customWidth="1"/>
    <col min="8" max="9" width="9.140625" style="21"/>
    <col min="10" max="10" width="31.140625" style="21" bestFit="1" customWidth="1"/>
    <col min="11" max="11" width="12.5703125" style="21" bestFit="1" customWidth="1"/>
    <col min="12" max="16384" width="9.140625" style="21"/>
  </cols>
  <sheetData>
    <row r="1" spans="1:14" x14ac:dyDescent="0.35">
      <c r="A1" s="21" t="s">
        <v>23</v>
      </c>
      <c r="B1" s="21">
        <v>20</v>
      </c>
      <c r="D1" s="2" t="s">
        <v>21</v>
      </c>
      <c r="E1" s="3"/>
      <c r="G1" s="2" t="s">
        <v>21</v>
      </c>
      <c r="H1" s="3"/>
      <c r="I1" s="3"/>
      <c r="J1" s="2" t="s">
        <v>21</v>
      </c>
      <c r="K1" s="3"/>
      <c r="L1" s="3"/>
      <c r="M1" s="4"/>
      <c r="N1" s="4"/>
    </row>
    <row r="2" spans="1:14" x14ac:dyDescent="0.35">
      <c r="A2" s="21" t="s">
        <v>24</v>
      </c>
      <c r="B2" s="21">
        <v>1900</v>
      </c>
      <c r="D2" s="4"/>
      <c r="E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21" t="s">
        <v>25</v>
      </c>
      <c r="B3" s="21">
        <v>280</v>
      </c>
      <c r="D3" s="22" t="s">
        <v>1</v>
      </c>
      <c r="E3" s="22"/>
      <c r="G3" s="22" t="s">
        <v>1</v>
      </c>
      <c r="H3" s="22"/>
      <c r="I3" s="4"/>
      <c r="J3" s="22" t="s">
        <v>1</v>
      </c>
      <c r="K3" s="22"/>
      <c r="L3" s="4"/>
      <c r="M3" s="4"/>
      <c r="N3" s="4"/>
    </row>
    <row r="4" spans="1:14" x14ac:dyDescent="0.35">
      <c r="A4" s="21" t="s">
        <v>26</v>
      </c>
      <c r="B4" s="21">
        <v>0.01</v>
      </c>
      <c r="D4" s="5" t="s">
        <v>2</v>
      </c>
      <c r="E4" s="5">
        <v>1800</v>
      </c>
      <c r="G4" s="5" t="s">
        <v>2</v>
      </c>
      <c r="H4" s="5">
        <v>1800</v>
      </c>
      <c r="I4" s="6"/>
      <c r="J4" s="5" t="s">
        <v>2</v>
      </c>
      <c r="K4" s="5">
        <v>1800</v>
      </c>
      <c r="L4" s="6"/>
      <c r="M4" s="4"/>
      <c r="N4" s="4"/>
    </row>
    <row r="5" spans="1:14" x14ac:dyDescent="0.35">
      <c r="D5" s="5" t="s">
        <v>3</v>
      </c>
      <c r="E5" s="5">
        <v>0.01</v>
      </c>
      <c r="G5" s="5" t="s">
        <v>3</v>
      </c>
      <c r="H5" s="5">
        <v>0.01</v>
      </c>
      <c r="I5" s="6"/>
      <c r="J5" s="5" t="s">
        <v>3</v>
      </c>
      <c r="K5" s="5">
        <v>0.01</v>
      </c>
      <c r="L5" s="6"/>
      <c r="M5" s="4"/>
      <c r="N5" s="4"/>
    </row>
    <row r="6" spans="1:14" x14ac:dyDescent="0.35">
      <c r="D6" s="5" t="s">
        <v>4</v>
      </c>
      <c r="E6" s="5">
        <v>20</v>
      </c>
      <c r="G6" s="5" t="s">
        <v>4</v>
      </c>
      <c r="H6" s="5">
        <v>20</v>
      </c>
      <c r="I6" s="6"/>
      <c r="J6" s="5" t="s">
        <v>4</v>
      </c>
      <c r="K6" s="5">
        <v>20</v>
      </c>
      <c r="L6" s="6"/>
      <c r="M6" s="4"/>
      <c r="N6" s="4"/>
    </row>
    <row r="7" spans="1:14" x14ac:dyDescent="0.35">
      <c r="D7" s="5" t="s">
        <v>5</v>
      </c>
      <c r="E7" s="5">
        <v>1900</v>
      </c>
      <c r="G7" s="5" t="s">
        <v>5</v>
      </c>
      <c r="H7" s="5">
        <v>1900</v>
      </c>
      <c r="I7" s="7"/>
      <c r="J7" s="5" t="s">
        <v>5</v>
      </c>
      <c r="K7" s="5">
        <v>1900</v>
      </c>
      <c r="L7" s="7"/>
      <c r="M7" s="4"/>
      <c r="N7" s="4"/>
    </row>
    <row r="8" spans="1:14" x14ac:dyDescent="0.35">
      <c r="D8" s="5" t="s">
        <v>6</v>
      </c>
      <c r="E8" s="5">
        <v>280</v>
      </c>
      <c r="G8" s="5" t="s">
        <v>6</v>
      </c>
      <c r="H8" s="5">
        <v>280</v>
      </c>
      <c r="I8" s="7"/>
      <c r="J8" s="5" t="s">
        <v>6</v>
      </c>
      <c r="K8" s="5">
        <v>280</v>
      </c>
      <c r="L8" s="7"/>
      <c r="M8" s="4"/>
      <c r="N8" s="4"/>
    </row>
    <row r="9" spans="1:14" x14ac:dyDescent="0.35">
      <c r="D9" s="7"/>
      <c r="E9" s="7"/>
      <c r="G9" s="7"/>
      <c r="H9" s="7"/>
      <c r="I9" s="7"/>
      <c r="J9" s="7"/>
      <c r="K9" s="7"/>
      <c r="L9" s="7"/>
      <c r="M9" s="4"/>
      <c r="N9" s="4"/>
    </row>
    <row r="10" spans="1:14" x14ac:dyDescent="0.35">
      <c r="D10" s="23" t="s">
        <v>7</v>
      </c>
      <c r="E10" s="23"/>
      <c r="G10" s="23" t="s">
        <v>7</v>
      </c>
      <c r="H10" s="23"/>
      <c r="I10" s="7"/>
      <c r="J10" s="23" t="s">
        <v>7</v>
      </c>
      <c r="K10" s="23"/>
      <c r="L10" s="7"/>
      <c r="M10" s="4"/>
      <c r="N10" s="4"/>
    </row>
    <row r="11" spans="1:14" x14ac:dyDescent="0.35">
      <c r="D11" s="8" t="s">
        <v>8</v>
      </c>
      <c r="E11" s="8">
        <f>E8/SQRT(E6)</f>
        <v>62.609903369994107</v>
      </c>
      <c r="G11" s="8" t="s">
        <v>8</v>
      </c>
      <c r="H11" s="8">
        <f>H8/SQRT(H6)</f>
        <v>62.609903369994107</v>
      </c>
      <c r="I11" s="9"/>
      <c r="J11" s="8" t="s">
        <v>8</v>
      </c>
      <c r="K11" s="8">
        <f>K8/SQRT(K6)</f>
        <v>62.609903369994107</v>
      </c>
      <c r="L11" s="9"/>
      <c r="M11" s="4"/>
      <c r="N11" s="4"/>
    </row>
    <row r="12" spans="1:14" x14ac:dyDescent="0.35">
      <c r="D12" s="8" t="s">
        <v>9</v>
      </c>
      <c r="E12" s="8">
        <f>E6-1</f>
        <v>19</v>
      </c>
      <c r="G12" s="8" t="s">
        <v>9</v>
      </c>
      <c r="H12" s="8">
        <f>H6-1</f>
        <v>19</v>
      </c>
      <c r="I12" s="9"/>
      <c r="J12" s="8" t="s">
        <v>9</v>
      </c>
      <c r="K12" s="8">
        <f>K6-1</f>
        <v>19</v>
      </c>
      <c r="L12" s="9"/>
      <c r="M12" s="6"/>
      <c r="N12" s="6"/>
    </row>
    <row r="13" spans="1:14" x14ac:dyDescent="0.35">
      <c r="D13" s="10" t="s">
        <v>10</v>
      </c>
      <c r="E13" s="11">
        <f>(E7-E4)/E11</f>
        <v>1.5971914124998499</v>
      </c>
      <c r="G13" s="10" t="s">
        <v>10</v>
      </c>
      <c r="H13" s="11">
        <f>(H7-H4)/H11</f>
        <v>1.5971914124998499</v>
      </c>
      <c r="I13" s="12"/>
      <c r="J13" s="10" t="s">
        <v>10</v>
      </c>
      <c r="K13" s="11">
        <f>(K7-K4)/K11</f>
        <v>1.5971914124998499</v>
      </c>
      <c r="L13" s="12"/>
      <c r="M13" s="4"/>
      <c r="N13" s="4"/>
    </row>
    <row r="14" spans="1:14" x14ac:dyDescent="0.35">
      <c r="D14" s="12"/>
      <c r="E14" s="12"/>
      <c r="G14" s="12"/>
      <c r="H14" s="12"/>
      <c r="I14" s="12"/>
      <c r="J14" s="12"/>
      <c r="K14" s="12"/>
      <c r="L14" s="12"/>
      <c r="M14" s="4"/>
      <c r="N14" s="4"/>
    </row>
    <row r="15" spans="1:14" x14ac:dyDescent="0.35">
      <c r="D15" s="13" t="s">
        <v>11</v>
      </c>
      <c r="E15" s="13"/>
      <c r="G15" s="13" t="s">
        <v>20</v>
      </c>
      <c r="H15" s="13"/>
      <c r="I15" s="14"/>
      <c r="J15" s="13" t="s">
        <v>16</v>
      </c>
      <c r="K15" s="13"/>
      <c r="L15" s="14"/>
      <c r="M15" s="15" t="s">
        <v>15</v>
      </c>
      <c r="N15" s="15"/>
    </row>
    <row r="16" spans="1:14" x14ac:dyDescent="0.35">
      <c r="D16" s="11" t="s">
        <v>12</v>
      </c>
      <c r="E16" s="11">
        <f>-(TINV(E5,E12))</f>
        <v>-2.8609346064649799</v>
      </c>
      <c r="G16" s="11" t="s">
        <v>13</v>
      </c>
      <c r="H16" s="11">
        <f>(TINV(2*H5,H12))</f>
        <v>2.5394831906239612</v>
      </c>
      <c r="I16" s="6"/>
      <c r="J16" s="11" t="s">
        <v>12</v>
      </c>
      <c r="K16" s="11">
        <f>-(TINV(2*K5,K12))</f>
        <v>-2.5394831906239612</v>
      </c>
      <c r="L16" s="6"/>
      <c r="M16" s="16" t="s">
        <v>17</v>
      </c>
      <c r="N16" s="17"/>
    </row>
    <row r="17" spans="4:14" x14ac:dyDescent="0.35">
      <c r="D17" s="11" t="s">
        <v>13</v>
      </c>
      <c r="E17" s="11">
        <f>TINV(E5,E12)</f>
        <v>2.8609346064649799</v>
      </c>
      <c r="G17" s="10" t="s">
        <v>14</v>
      </c>
      <c r="H17" s="11">
        <f>IF(H13&lt;0,K18,K17)</f>
        <v>0.93663937659449137</v>
      </c>
      <c r="I17" s="6"/>
      <c r="J17" s="10" t="s">
        <v>14</v>
      </c>
      <c r="K17" s="11">
        <f>IF(K13&lt;0,N17,N18)</f>
        <v>0.93663937659449137</v>
      </c>
      <c r="L17" s="6"/>
      <c r="M17" s="16" t="s">
        <v>18</v>
      </c>
      <c r="N17" s="18">
        <f>TDIST(ABS(K13),K12,1)</f>
        <v>6.3360623405508618E-2</v>
      </c>
    </row>
    <row r="18" spans="4:14" x14ac:dyDescent="0.35">
      <c r="D18" s="10" t="s">
        <v>14</v>
      </c>
      <c r="E18" s="11">
        <f>TDIST(ABS(E13),E12,2)</f>
        <v>0.12672124681101724</v>
      </c>
      <c r="G18" s="13" t="str">
        <f>IF(H17&lt;$B$5,"Reject the null hypothesis","Do not reject the null hypothesis")</f>
        <v>Do not reject the null hypothesis</v>
      </c>
      <c r="H18" s="13"/>
      <c r="I18" s="6"/>
      <c r="J18" s="13" t="str">
        <f>IF(K17&lt;$B$5,"Reject the null hypothesis","Do not reject the null hypothesis")</f>
        <v>Do not reject the null hypothesis</v>
      </c>
      <c r="K18" s="13"/>
      <c r="L18" s="6"/>
      <c r="M18" s="16" t="s">
        <v>19</v>
      </c>
      <c r="N18" s="18">
        <f>1-N17</f>
        <v>0.93663937659449137</v>
      </c>
    </row>
    <row r="19" spans="4:14" x14ac:dyDescent="0.35">
      <c r="D19" s="13" t="str">
        <f>IF(E18&lt;$B$5,"Reject the null hypothesis","Do not reject the null hypothesis")</f>
        <v>Do not reject the null hypothesis</v>
      </c>
      <c r="E19" s="13"/>
      <c r="J19" s="7"/>
      <c r="K19" s="7"/>
      <c r="L19" s="14"/>
      <c r="M19" s="19"/>
      <c r="N19" s="18"/>
    </row>
  </sheetData>
  <mergeCells count="6">
    <mergeCell ref="D3:E3"/>
    <mergeCell ref="D10:E10"/>
    <mergeCell ref="G3:H3"/>
    <mergeCell ref="G10:H10"/>
    <mergeCell ref="J3:K3"/>
    <mergeCell ref="J10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A4"/>
    </sheetView>
  </sheetViews>
  <sheetFormatPr defaultRowHeight="21" x14ac:dyDescent="0.35"/>
  <cols>
    <col min="1" max="3" width="9.140625" style="21"/>
    <col min="4" max="4" width="36.28515625" style="21" bestFit="1" customWidth="1"/>
    <col min="5" max="5" width="9.42578125" style="21" customWidth="1"/>
    <col min="6" max="16384" width="9.140625" style="21"/>
  </cols>
  <sheetData>
    <row r="1" spans="1:5" x14ac:dyDescent="0.35">
      <c r="A1" s="21" t="s">
        <v>28</v>
      </c>
      <c r="B1" s="21">
        <v>0.03</v>
      </c>
      <c r="D1" s="2" t="s">
        <v>31</v>
      </c>
      <c r="E1" s="3"/>
    </row>
    <row r="2" spans="1:5" x14ac:dyDescent="0.35">
      <c r="A2" s="21" t="s">
        <v>30</v>
      </c>
      <c r="B2" s="21">
        <v>14</v>
      </c>
      <c r="D2" s="4"/>
      <c r="E2" s="4"/>
    </row>
    <row r="3" spans="1:5" x14ac:dyDescent="0.35">
      <c r="A3" s="21" t="s">
        <v>29</v>
      </c>
      <c r="B3" s="21">
        <v>600</v>
      </c>
      <c r="D3" s="22" t="s">
        <v>1</v>
      </c>
      <c r="E3" s="22"/>
    </row>
    <row r="4" spans="1:5" x14ac:dyDescent="0.35">
      <c r="D4" s="5" t="s">
        <v>32</v>
      </c>
      <c r="E4" s="5">
        <v>0.03</v>
      </c>
    </row>
    <row r="5" spans="1:5" x14ac:dyDescent="0.35">
      <c r="D5" s="5" t="s">
        <v>3</v>
      </c>
      <c r="E5" s="5">
        <v>0.05</v>
      </c>
    </row>
    <row r="6" spans="1:5" x14ac:dyDescent="0.35">
      <c r="D6" s="5" t="s">
        <v>33</v>
      </c>
      <c r="E6" s="5">
        <v>14</v>
      </c>
    </row>
    <row r="7" spans="1:5" x14ac:dyDescent="0.35">
      <c r="D7" s="5" t="s">
        <v>4</v>
      </c>
      <c r="E7" s="5">
        <v>600</v>
      </c>
    </row>
    <row r="8" spans="1:5" x14ac:dyDescent="0.35">
      <c r="D8" s="7"/>
      <c r="E8" s="7"/>
    </row>
    <row r="9" spans="1:5" x14ac:dyDescent="0.35">
      <c r="D9" s="23" t="s">
        <v>7</v>
      </c>
      <c r="E9" s="23"/>
    </row>
    <row r="10" spans="1:5" x14ac:dyDescent="0.35">
      <c r="D10" s="8" t="s">
        <v>34</v>
      </c>
      <c r="E10" s="8">
        <f>E6/E7</f>
        <v>2.3333333333333334E-2</v>
      </c>
    </row>
    <row r="11" spans="1:5" x14ac:dyDescent="0.35">
      <c r="D11" s="8" t="s">
        <v>35</v>
      </c>
      <c r="E11" s="8">
        <f>SQRT(E4*(1-E4)/E7)</f>
        <v>6.9641941385920588E-3</v>
      </c>
    </row>
    <row r="12" spans="1:5" x14ac:dyDescent="0.35">
      <c r="D12" s="11" t="s">
        <v>36</v>
      </c>
      <c r="E12" s="11">
        <f>(E10-E4)/E11</f>
        <v>-0.95727754482365057</v>
      </c>
    </row>
    <row r="13" spans="1:5" x14ac:dyDescent="0.35">
      <c r="D13" s="7"/>
      <c r="E13" s="7"/>
    </row>
    <row r="14" spans="1:5" x14ac:dyDescent="0.35">
      <c r="D14" s="13" t="s">
        <v>16</v>
      </c>
      <c r="E14" s="13"/>
    </row>
    <row r="15" spans="1:5" x14ac:dyDescent="0.35">
      <c r="D15" s="11" t="s">
        <v>12</v>
      </c>
      <c r="E15" s="11">
        <f>NORMSINV(E5)</f>
        <v>-1.6448536269514726</v>
      </c>
    </row>
    <row r="16" spans="1:5" x14ac:dyDescent="0.35">
      <c r="D16" s="10" t="s">
        <v>14</v>
      </c>
      <c r="E16" s="11">
        <f>NORMSDIST(E12)</f>
        <v>0.16921359309980641</v>
      </c>
    </row>
    <row r="17" spans="4:5" x14ac:dyDescent="0.35">
      <c r="D17" s="13" t="str">
        <f>IF(E16&lt;$B$5,"Reject the null hypothesis","Do not reject the null hypothesis")</f>
        <v>Do not reject the null hypothesis</v>
      </c>
      <c r="E17" s="13"/>
    </row>
  </sheetData>
  <mergeCells count="2">
    <mergeCell ref="D3:E3"/>
    <mergeCell ref="D9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21" x14ac:dyDescent="0.35"/>
  <cols>
    <col min="1" max="1" width="16.42578125" style="21" bestFit="1" customWidth="1"/>
    <col min="2" max="3" width="9.140625" style="21"/>
    <col min="4" max="4" width="31.5703125" style="21" bestFit="1" customWidth="1"/>
    <col min="5" max="5" width="12" style="21" bestFit="1" customWidth="1"/>
    <col min="6" max="16384" width="9.140625" style="21"/>
  </cols>
  <sheetData>
    <row r="1" spans="1:6" x14ac:dyDescent="0.35">
      <c r="A1" s="21" t="s">
        <v>29</v>
      </c>
      <c r="B1" s="21">
        <v>10</v>
      </c>
      <c r="D1" s="2" t="s">
        <v>42</v>
      </c>
      <c r="E1" s="3"/>
      <c r="F1" s="4"/>
    </row>
    <row r="2" spans="1:6" x14ac:dyDescent="0.35">
      <c r="A2" s="21" t="s">
        <v>38</v>
      </c>
      <c r="B2" s="21">
        <v>4</v>
      </c>
      <c r="D2" s="4"/>
      <c r="E2" s="4"/>
      <c r="F2" s="4"/>
    </row>
    <row r="3" spans="1:6" x14ac:dyDescent="0.35">
      <c r="A3" s="21" t="s">
        <v>37</v>
      </c>
      <c r="B3" s="21">
        <v>2</v>
      </c>
      <c r="D3" s="22" t="s">
        <v>1</v>
      </c>
      <c r="E3" s="22"/>
      <c r="F3" s="4"/>
    </row>
    <row r="4" spans="1:6" x14ac:dyDescent="0.35">
      <c r="A4" s="21" t="s">
        <v>24</v>
      </c>
      <c r="B4" s="21">
        <v>7.2</v>
      </c>
      <c r="D4" s="5" t="s">
        <v>40</v>
      </c>
      <c r="E4" s="5">
        <v>6.5</v>
      </c>
      <c r="F4" s="4"/>
    </row>
    <row r="5" spans="1:6" x14ac:dyDescent="0.35">
      <c r="A5" s="21" t="s">
        <v>39</v>
      </c>
      <c r="B5" s="21">
        <v>0.05</v>
      </c>
      <c r="D5" s="5" t="s">
        <v>3</v>
      </c>
      <c r="E5" s="5">
        <v>0.05</v>
      </c>
      <c r="F5" s="4"/>
    </row>
    <row r="6" spans="1:6" x14ac:dyDescent="0.35">
      <c r="D6" s="5" t="s">
        <v>41</v>
      </c>
      <c r="E6" s="5">
        <v>2</v>
      </c>
      <c r="F6" s="4"/>
    </row>
    <row r="7" spans="1:6" x14ac:dyDescent="0.35">
      <c r="D7" s="5" t="s">
        <v>4</v>
      </c>
      <c r="E7" s="5">
        <v>10</v>
      </c>
      <c r="F7" s="4"/>
    </row>
    <row r="8" spans="1:6" x14ac:dyDescent="0.35">
      <c r="D8" s="5" t="s">
        <v>5</v>
      </c>
      <c r="E8" s="5">
        <v>7.2</v>
      </c>
      <c r="F8" s="4"/>
    </row>
    <row r="9" spans="1:6" x14ac:dyDescent="0.35">
      <c r="D9" s="7"/>
      <c r="E9" s="7"/>
      <c r="F9" s="4"/>
    </row>
    <row r="10" spans="1:6" x14ac:dyDescent="0.35">
      <c r="D10" s="23" t="s">
        <v>7</v>
      </c>
      <c r="E10" s="23"/>
      <c r="F10" s="4"/>
    </row>
    <row r="11" spans="1:6" x14ac:dyDescent="0.35">
      <c r="D11" s="8" t="s">
        <v>8</v>
      </c>
      <c r="E11" s="8">
        <f>E6/SQRT(E7)</f>
        <v>0.63245553203367588</v>
      </c>
      <c r="F11" s="4"/>
    </row>
    <row r="12" spans="1:6" x14ac:dyDescent="0.35">
      <c r="D12" s="11" t="s">
        <v>36</v>
      </c>
      <c r="E12" s="11">
        <f>(E8-E4)/E11</f>
        <v>1.106797181058933</v>
      </c>
      <c r="F12" s="4"/>
    </row>
    <row r="13" spans="1:6" x14ac:dyDescent="0.35">
      <c r="D13" s="12"/>
      <c r="E13" s="12"/>
      <c r="F13" s="4"/>
    </row>
    <row r="14" spans="1:6" x14ac:dyDescent="0.35">
      <c r="D14" s="13" t="s">
        <v>20</v>
      </c>
      <c r="E14" s="13"/>
      <c r="F14" s="4"/>
    </row>
    <row r="15" spans="1:6" x14ac:dyDescent="0.35">
      <c r="D15" s="11" t="s">
        <v>13</v>
      </c>
      <c r="E15" s="11">
        <f>NORMSINV(1-E5)</f>
        <v>1.6448536269514715</v>
      </c>
      <c r="F15" s="4"/>
    </row>
    <row r="16" spans="1:6" x14ac:dyDescent="0.35">
      <c r="D16" s="10" t="s">
        <v>14</v>
      </c>
      <c r="E16" s="11">
        <f>1-NORMSDIST(E12)</f>
        <v>0.1341908136463803</v>
      </c>
      <c r="F16" s="4"/>
    </row>
    <row r="17" spans="4:6" x14ac:dyDescent="0.35">
      <c r="D17" s="13" t="str">
        <f>IF(E16&lt;$B$5,"Reject the null hypothesis","Do not reject the null hypothesis")</f>
        <v>Do not reject the null hypothesis</v>
      </c>
      <c r="E17" s="13"/>
      <c r="F17" s="4"/>
    </row>
    <row r="18" spans="4:6" x14ac:dyDescent="0.35">
      <c r="D18" s="4"/>
      <c r="E18" s="4"/>
      <c r="F18" s="4"/>
    </row>
    <row r="19" spans="4:6" x14ac:dyDescent="0.35">
      <c r="D19" s="4"/>
      <c r="E19" s="4"/>
      <c r="F19" s="4"/>
    </row>
  </sheetData>
  <mergeCells count="2">
    <mergeCell ref="D3:E3"/>
    <mergeCell ref="D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1" sqref="D1:H19"/>
    </sheetView>
  </sheetViews>
  <sheetFormatPr defaultRowHeight="21" x14ac:dyDescent="0.35"/>
  <cols>
    <col min="1" max="1" width="16.42578125" style="21" bestFit="1" customWidth="1"/>
    <col min="2" max="3" width="9.140625" style="21"/>
    <col min="4" max="4" width="31.140625" style="21" bestFit="1" customWidth="1"/>
    <col min="5" max="5" width="12.28515625" style="21" bestFit="1" customWidth="1"/>
    <col min="6" max="16384" width="9.140625" style="21"/>
  </cols>
  <sheetData>
    <row r="1" spans="1:8" x14ac:dyDescent="0.35">
      <c r="A1" s="21" t="s">
        <v>23</v>
      </c>
      <c r="B1" s="21">
        <v>70</v>
      </c>
      <c r="D1" s="2" t="s">
        <v>21</v>
      </c>
      <c r="E1" s="3"/>
      <c r="F1" s="3"/>
      <c r="G1" s="4"/>
      <c r="H1" s="4"/>
    </row>
    <row r="2" spans="1:8" x14ac:dyDescent="0.35">
      <c r="A2" s="21" t="s">
        <v>24</v>
      </c>
      <c r="B2" s="21">
        <v>113.5</v>
      </c>
      <c r="D2" s="4"/>
      <c r="E2" s="4"/>
      <c r="F2" s="4"/>
      <c r="G2" s="4"/>
      <c r="H2" s="4"/>
    </row>
    <row r="3" spans="1:8" x14ac:dyDescent="0.35">
      <c r="A3" s="21" t="s">
        <v>25</v>
      </c>
      <c r="B3" s="21">
        <v>3.5</v>
      </c>
      <c r="D3" s="22" t="s">
        <v>1</v>
      </c>
      <c r="E3" s="22"/>
      <c r="F3" s="4"/>
      <c r="G3" s="4"/>
      <c r="H3" s="4"/>
    </row>
    <row r="4" spans="1:8" x14ac:dyDescent="0.35">
      <c r="A4" s="21" t="s">
        <v>26</v>
      </c>
      <c r="B4" s="21">
        <v>0.05</v>
      </c>
      <c r="D4" s="5" t="s">
        <v>2</v>
      </c>
      <c r="E4" s="5">
        <v>110</v>
      </c>
      <c r="F4" s="6"/>
      <c r="G4" s="4"/>
      <c r="H4" s="4"/>
    </row>
    <row r="5" spans="1:8" x14ac:dyDescent="0.35">
      <c r="D5" s="5" t="s">
        <v>3</v>
      </c>
      <c r="E5" s="5">
        <v>0.05</v>
      </c>
      <c r="F5" s="6"/>
      <c r="G5" s="4"/>
      <c r="H5" s="4"/>
    </row>
    <row r="6" spans="1:8" x14ac:dyDescent="0.35">
      <c r="D6" s="5" t="s">
        <v>4</v>
      </c>
      <c r="E6" s="5">
        <v>70</v>
      </c>
      <c r="F6" s="6"/>
      <c r="G6" s="4"/>
      <c r="H6" s="4"/>
    </row>
    <row r="7" spans="1:8" x14ac:dyDescent="0.35">
      <c r="D7" s="5" t="s">
        <v>5</v>
      </c>
      <c r="E7" s="5">
        <v>113.5</v>
      </c>
      <c r="F7" s="7"/>
      <c r="G7" s="4"/>
      <c r="H7" s="4"/>
    </row>
    <row r="8" spans="1:8" x14ac:dyDescent="0.35">
      <c r="D8" s="5" t="s">
        <v>6</v>
      </c>
      <c r="E8" s="5">
        <v>3.5</v>
      </c>
      <c r="F8" s="7"/>
      <c r="G8" s="4"/>
      <c r="H8" s="4"/>
    </row>
    <row r="9" spans="1:8" x14ac:dyDescent="0.35">
      <c r="D9" s="7"/>
      <c r="E9" s="7"/>
      <c r="F9" s="7"/>
      <c r="G9" s="4"/>
      <c r="H9" s="4"/>
    </row>
    <row r="10" spans="1:8" x14ac:dyDescent="0.35">
      <c r="D10" s="23" t="s">
        <v>7</v>
      </c>
      <c r="E10" s="23"/>
      <c r="F10" s="7"/>
      <c r="G10" s="4"/>
      <c r="H10" s="4"/>
    </row>
    <row r="11" spans="1:8" x14ac:dyDescent="0.35">
      <c r="D11" s="8" t="s">
        <v>8</v>
      </c>
      <c r="E11" s="8">
        <f>E8/SQRT(E6)</f>
        <v>0.41833001326703778</v>
      </c>
      <c r="F11" s="9"/>
      <c r="G11" s="4"/>
      <c r="H11" s="4"/>
    </row>
    <row r="12" spans="1:8" x14ac:dyDescent="0.35">
      <c r="D12" s="8" t="s">
        <v>9</v>
      </c>
      <c r="E12" s="8">
        <f>E6-1</f>
        <v>69</v>
      </c>
      <c r="F12" s="9"/>
      <c r="G12" s="6"/>
      <c r="H12" s="6"/>
    </row>
    <row r="13" spans="1:8" x14ac:dyDescent="0.35">
      <c r="D13" s="10" t="s">
        <v>10</v>
      </c>
      <c r="E13" s="11">
        <f>(E7-E4)/E11</f>
        <v>8.3666002653407556</v>
      </c>
      <c r="F13" s="12"/>
      <c r="G13" s="4"/>
      <c r="H13" s="4"/>
    </row>
    <row r="14" spans="1:8" x14ac:dyDescent="0.35">
      <c r="D14" s="12"/>
      <c r="E14" s="12"/>
      <c r="F14" s="12"/>
      <c r="G14" s="4"/>
      <c r="H14" s="4"/>
    </row>
    <row r="15" spans="1:8" x14ac:dyDescent="0.35">
      <c r="D15" s="13" t="s">
        <v>20</v>
      </c>
      <c r="E15" s="13"/>
      <c r="F15" s="14"/>
      <c r="G15" s="15" t="s">
        <v>15</v>
      </c>
      <c r="H15" s="15"/>
    </row>
    <row r="16" spans="1:8" x14ac:dyDescent="0.35">
      <c r="D16" s="11" t="s">
        <v>13</v>
      </c>
      <c r="E16" s="11">
        <f>(TINV(2*E5,E12))</f>
        <v>1.6672385486685533</v>
      </c>
      <c r="F16" s="6"/>
      <c r="G16" s="16" t="s">
        <v>17</v>
      </c>
      <c r="H16" s="17"/>
    </row>
    <row r="17" spans="4:8" x14ac:dyDescent="0.35">
      <c r="D17" s="10" t="s">
        <v>14</v>
      </c>
      <c r="E17" s="11">
        <f>IF(E13&lt;0,H18,H17)</f>
        <v>2.1345897493077633E-12</v>
      </c>
      <c r="F17" s="6"/>
      <c r="G17" s="16" t="s">
        <v>18</v>
      </c>
      <c r="H17" s="18">
        <f>TDIST(ABS(E13),E12,1)</f>
        <v>2.1345897493077633E-12</v>
      </c>
    </row>
    <row r="18" spans="4:8" x14ac:dyDescent="0.35">
      <c r="D18" s="13" t="str">
        <f>IF(E17&lt;$B$5,"Reject the null hypothesis","Do not reject the null hypothesis")</f>
        <v>Do not reject the null hypothesis</v>
      </c>
      <c r="E18" s="13"/>
      <c r="F18" s="6"/>
      <c r="G18" s="16" t="s">
        <v>19</v>
      </c>
      <c r="H18" s="18">
        <f>1-H17</f>
        <v>0.99999999999786537</v>
      </c>
    </row>
    <row r="19" spans="4:8" x14ac:dyDescent="0.35">
      <c r="D19" s="4"/>
      <c r="E19" s="4"/>
      <c r="F19" s="14"/>
      <c r="G19" s="19"/>
      <c r="H19" s="18"/>
    </row>
  </sheetData>
  <mergeCells count="2">
    <mergeCell ref="D3:E3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ES1</vt:lpstr>
      <vt:lpstr>ES2</vt:lpstr>
      <vt:lpstr>ES3</vt:lpstr>
      <vt:lpstr>ES5</vt:lpstr>
      <vt:lpstr>ES6</vt:lpstr>
      <vt:lpstr>ES7</vt:lpstr>
      <vt:lpstr>ES8</vt:lpstr>
      <vt:lpstr>ES9</vt:lpstr>
      <vt:lpstr>ES11</vt:lpstr>
      <vt:lpstr>ES10</vt:lpstr>
      <vt:lpstr>ES12</vt:lpstr>
      <vt:lpstr>Es13</vt:lpstr>
      <vt:lpstr>Es14</vt:lpstr>
      <vt:lpstr>Es15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ulgDoc</dc:creator>
  <cp:lastModifiedBy>Utente</cp:lastModifiedBy>
  <dcterms:created xsi:type="dcterms:W3CDTF">2015-11-23T13:33:06Z</dcterms:created>
  <dcterms:modified xsi:type="dcterms:W3CDTF">2015-11-24T17:01:32Z</dcterms:modified>
</cp:coreProperties>
</file>