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scritture" sheetId="1" r:id="rId1"/>
    <sheet name="CE e SP e flussi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28" i="2" l="1"/>
  <c r="C27" i="2"/>
  <c r="C26" i="2"/>
  <c r="C23" i="2"/>
  <c r="C25" i="2"/>
  <c r="C21" i="2"/>
  <c r="C20" i="2"/>
  <c r="D16" i="2"/>
  <c r="D15" i="2"/>
  <c r="D13" i="2"/>
  <c r="D12" i="2"/>
  <c r="D11" i="2"/>
  <c r="B16" i="2"/>
  <c r="B15" i="2"/>
  <c r="B14" i="2"/>
  <c r="B13" i="2"/>
  <c r="B12" i="2"/>
  <c r="B11" i="2"/>
  <c r="B6" i="2"/>
  <c r="B5" i="2"/>
  <c r="C16" i="1"/>
  <c r="B4" i="2"/>
  <c r="B3" i="2"/>
  <c r="B2" i="2"/>
  <c r="B1" i="2"/>
  <c r="F8" i="1"/>
  <c r="A49" i="1"/>
</calcChain>
</file>

<file path=xl/comments1.xml><?xml version="1.0" encoding="utf-8"?>
<comments xmlns="http://schemas.openxmlformats.org/spreadsheetml/2006/main">
  <authors>
    <author>Valentina Lazzarotti</author>
  </authors>
  <commentList>
    <comment ref="A42" authorId="0">
      <text>
        <r>
          <rPr>
            <b/>
            <sz val="9"/>
            <color indexed="81"/>
            <rFont val="Tahoma"/>
            <family val="2"/>
          </rPr>
          <t>Valentina Lazzarotti:</t>
        </r>
        <r>
          <rPr>
            <sz val="9"/>
            <color indexed="81"/>
            <rFont val="Tahoma"/>
            <family val="2"/>
          </rPr>
          <t xml:space="preserve">
0,5*50338
</t>
        </r>
      </text>
    </comment>
  </commentList>
</comments>
</file>

<file path=xl/sharedStrings.xml><?xml version="1.0" encoding="utf-8"?>
<sst xmlns="http://schemas.openxmlformats.org/spreadsheetml/2006/main" count="118" uniqueCount="63">
  <si>
    <t>impianti</t>
  </si>
  <si>
    <t>cassa</t>
  </si>
  <si>
    <t>IVA a credito</t>
  </si>
  <si>
    <t>Dare</t>
  </si>
  <si>
    <t>Avere</t>
  </si>
  <si>
    <t>1.</t>
  </si>
  <si>
    <t>2.</t>
  </si>
  <si>
    <t>IVA a debito</t>
  </si>
  <si>
    <t>ammortamenti</t>
  </si>
  <si>
    <t>fondo ammortamento</t>
  </si>
  <si>
    <t>ricavi</t>
  </si>
  <si>
    <t>utile</t>
  </si>
  <si>
    <t>AUTOGRILL</t>
  </si>
  <si>
    <t>vendite</t>
  </si>
  <si>
    <t>1)</t>
  </si>
  <si>
    <t>a)</t>
  </si>
  <si>
    <t>materie prime</t>
  </si>
  <si>
    <t>2)</t>
  </si>
  <si>
    <t>debiti vs fornitori</t>
  </si>
  <si>
    <t xml:space="preserve">3. </t>
  </si>
  <si>
    <t>oneri finanziari</t>
  </si>
  <si>
    <t>3)</t>
  </si>
  <si>
    <t>3.1)</t>
  </si>
  <si>
    <t>risconti attivi</t>
  </si>
  <si>
    <t>4.</t>
  </si>
  <si>
    <t>arredi</t>
  </si>
  <si>
    <t>4)</t>
  </si>
  <si>
    <t>5)</t>
  </si>
  <si>
    <t>5.</t>
  </si>
  <si>
    <t>6.</t>
  </si>
  <si>
    <t>debiti bancari</t>
  </si>
  <si>
    <t>6)</t>
  </si>
  <si>
    <t>rimanenze iniziali</t>
  </si>
  <si>
    <t>SP</t>
  </si>
  <si>
    <t>giroconto in</t>
  </si>
  <si>
    <t>CE</t>
  </si>
  <si>
    <t>g)</t>
  </si>
  <si>
    <t>rimanenze finali</t>
  </si>
  <si>
    <t>7)</t>
  </si>
  <si>
    <t>consumi sono quindi</t>
  </si>
  <si>
    <t>scorte iniziali</t>
  </si>
  <si>
    <t>acquisti</t>
  </si>
  <si>
    <t>scorte finali</t>
  </si>
  <si>
    <t>consumi</t>
  </si>
  <si>
    <t>MON</t>
  </si>
  <si>
    <t>reddito netto</t>
  </si>
  <si>
    <t>stato patrimoniale</t>
  </si>
  <si>
    <t>attività</t>
  </si>
  <si>
    <t>rimanenze</t>
  </si>
  <si>
    <t>iva ns credito</t>
  </si>
  <si>
    <t>risconti</t>
  </si>
  <si>
    <t>tot</t>
  </si>
  <si>
    <t>passività e netto</t>
  </si>
  <si>
    <t>debiti comm</t>
  </si>
  <si>
    <t>iva ns debito</t>
  </si>
  <si>
    <t>patrimonio netto iniziale</t>
  </si>
  <si>
    <t>flussi</t>
  </si>
  <si>
    <t>da gestione corrente</t>
  </si>
  <si>
    <t>investimenti</t>
  </si>
  <si>
    <t>finanziamenti</t>
  </si>
  <si>
    <t>flusso di periodo</t>
  </si>
  <si>
    <t>salso iniziale</t>
  </si>
  <si>
    <t>saldo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</si>
</sst>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"/>
  <sheetViews>
    <sheetView workbookViewId="0">
      <selection activeCell="C17" sqref="C17"/>
    </sheetView>
  </sheetViews>
  <sheetFormatPr defaultRowHeight="15" x14ac:dyDescent="0.25"/>
  <cols>
    <col min="3" max="3" width="12.28515625" bestFit="1" customWidth="1"/>
    <col min="5" max="5" width="3" customWidth="1"/>
    <col min="6" max="6" width="12.28515625" customWidth="1"/>
  </cols>
  <sheetData>
    <row r="1" spans="1:16" x14ac:dyDescent="0.25">
      <c r="A1" s="1" t="s">
        <v>12</v>
      </c>
    </row>
    <row r="2" spans="1:16" x14ac:dyDescent="0.25">
      <c r="A2" s="1" t="s">
        <v>5</v>
      </c>
    </row>
    <row r="3" spans="1:16" x14ac:dyDescent="0.25">
      <c r="A3" s="2" t="s">
        <v>13</v>
      </c>
      <c r="B3" s="2"/>
      <c r="D3" s="2" t="s">
        <v>1</v>
      </c>
      <c r="E3" s="2"/>
      <c r="I3" s="2" t="s">
        <v>7</v>
      </c>
      <c r="J3" s="2"/>
    </row>
    <row r="4" spans="1:16" x14ac:dyDescent="0.25">
      <c r="A4" t="s">
        <v>3</v>
      </c>
      <c r="B4" t="s">
        <v>4</v>
      </c>
      <c r="D4" t="s">
        <v>3</v>
      </c>
      <c r="F4" t="s">
        <v>4</v>
      </c>
      <c r="I4" t="s">
        <v>3</v>
      </c>
      <c r="K4" t="s">
        <v>4</v>
      </c>
    </row>
    <row r="5" spans="1:16" x14ac:dyDescent="0.25">
      <c r="B5">
        <v>800000</v>
      </c>
      <c r="C5" t="s">
        <v>14</v>
      </c>
      <c r="D5">
        <v>31768</v>
      </c>
      <c r="E5" t="s">
        <v>15</v>
      </c>
      <c r="F5">
        <v>50000</v>
      </c>
      <c r="G5" t="s">
        <v>21</v>
      </c>
      <c r="K5">
        <v>160000</v>
      </c>
      <c r="L5" t="s">
        <v>14</v>
      </c>
    </row>
    <row r="6" spans="1:16" x14ac:dyDescent="0.25">
      <c r="D6">
        <v>960000</v>
      </c>
      <c r="E6" t="s">
        <v>14</v>
      </c>
      <c r="F6">
        <v>120000</v>
      </c>
      <c r="G6" t="s">
        <v>26</v>
      </c>
    </row>
    <row r="7" spans="1:16" x14ac:dyDescent="0.25">
      <c r="A7" s="1" t="s">
        <v>6</v>
      </c>
      <c r="F7">
        <v>7826</v>
      </c>
      <c r="G7" t="s">
        <v>31</v>
      </c>
    </row>
    <row r="8" spans="1:16" x14ac:dyDescent="0.25">
      <c r="A8" s="2" t="s">
        <v>16</v>
      </c>
      <c r="B8" s="2"/>
      <c r="F8">
        <f>D5+D6-F5-F6-F7</f>
        <v>813942</v>
      </c>
      <c r="I8" t="s">
        <v>2</v>
      </c>
      <c r="M8" t="s">
        <v>18</v>
      </c>
    </row>
    <row r="9" spans="1:16" x14ac:dyDescent="0.25">
      <c r="A9" t="s">
        <v>3</v>
      </c>
      <c r="C9" t="s">
        <v>4</v>
      </c>
      <c r="I9" t="s">
        <v>3</v>
      </c>
      <c r="K9" t="s">
        <v>4</v>
      </c>
      <c r="M9" t="s">
        <v>3</v>
      </c>
      <c r="O9" t="s">
        <v>4</v>
      </c>
    </row>
    <row r="10" spans="1:16" x14ac:dyDescent="0.25">
      <c r="A10">
        <v>400000</v>
      </c>
      <c r="B10" t="s">
        <v>17</v>
      </c>
      <c r="I10">
        <v>80000</v>
      </c>
      <c r="J10" t="s">
        <v>17</v>
      </c>
      <c r="O10">
        <v>70000</v>
      </c>
      <c r="P10" t="s">
        <v>15</v>
      </c>
    </row>
    <row r="11" spans="1:16" x14ac:dyDescent="0.25">
      <c r="I11">
        <v>20000</v>
      </c>
      <c r="J11" t="s">
        <v>26</v>
      </c>
      <c r="O11">
        <v>480000</v>
      </c>
      <c r="P11" t="s">
        <v>17</v>
      </c>
    </row>
    <row r="12" spans="1:16" x14ac:dyDescent="0.25">
      <c r="A12" t="s">
        <v>19</v>
      </c>
    </row>
    <row r="13" spans="1:16" x14ac:dyDescent="0.25">
      <c r="A13" s="1" t="s">
        <v>20</v>
      </c>
      <c r="F13" t="s">
        <v>23</v>
      </c>
    </row>
    <row r="14" spans="1:16" x14ac:dyDescent="0.25">
      <c r="A14" t="s">
        <v>3</v>
      </c>
      <c r="C14" t="s">
        <v>4</v>
      </c>
      <c r="F14" t="s">
        <v>3</v>
      </c>
      <c r="H14" t="s">
        <v>4</v>
      </c>
    </row>
    <row r="15" spans="1:16" x14ac:dyDescent="0.25">
      <c r="A15">
        <v>50000</v>
      </c>
      <c r="B15" t="s">
        <v>21</v>
      </c>
      <c r="C15">
        <v>10000</v>
      </c>
      <c r="D15" t="s">
        <v>22</v>
      </c>
      <c r="F15">
        <v>10000</v>
      </c>
      <c r="G15" t="s">
        <v>22</v>
      </c>
    </row>
    <row r="16" spans="1:16" x14ac:dyDescent="0.25">
      <c r="C16">
        <f>A15-C15</f>
        <v>40000</v>
      </c>
    </row>
    <row r="17" spans="1:8" x14ac:dyDescent="0.25">
      <c r="A17" t="s">
        <v>24</v>
      </c>
    </row>
    <row r="18" spans="1:8" x14ac:dyDescent="0.25">
      <c r="A18" s="1" t="s">
        <v>25</v>
      </c>
    </row>
    <row r="19" spans="1:8" x14ac:dyDescent="0.25">
      <c r="A19" t="s">
        <v>3</v>
      </c>
      <c r="C19" t="s">
        <v>4</v>
      </c>
    </row>
    <row r="20" spans="1:8" x14ac:dyDescent="0.25">
      <c r="A20">
        <v>217209</v>
      </c>
      <c r="B20" t="s">
        <v>15</v>
      </c>
    </row>
    <row r="21" spans="1:8" x14ac:dyDescent="0.25">
      <c r="A21">
        <v>100000</v>
      </c>
      <c r="B21" t="s">
        <v>26</v>
      </c>
    </row>
    <row r="24" spans="1:8" x14ac:dyDescent="0.25">
      <c r="A24" s="1" t="s">
        <v>28</v>
      </c>
    </row>
    <row r="25" spans="1:8" x14ac:dyDescent="0.25">
      <c r="A25" s="2" t="s">
        <v>8</v>
      </c>
      <c r="B25" s="2"/>
      <c r="F25" s="2" t="s">
        <v>9</v>
      </c>
      <c r="G25" s="2"/>
    </row>
    <row r="26" spans="1:8" x14ac:dyDescent="0.25">
      <c r="A26" t="s">
        <v>3</v>
      </c>
      <c r="C26" t="s">
        <v>4</v>
      </c>
      <c r="F26" t="s">
        <v>3</v>
      </c>
      <c r="G26" t="s">
        <v>4</v>
      </c>
    </row>
    <row r="27" spans="1:8" x14ac:dyDescent="0.25">
      <c r="A27">
        <v>10000</v>
      </c>
      <c r="B27" t="s">
        <v>27</v>
      </c>
      <c r="G27">
        <v>10000</v>
      </c>
      <c r="H27" t="s">
        <v>27</v>
      </c>
    </row>
    <row r="29" spans="1:8" x14ac:dyDescent="0.25">
      <c r="A29" t="s">
        <v>29</v>
      </c>
    </row>
    <row r="30" spans="1:8" x14ac:dyDescent="0.25">
      <c r="A30" s="1" t="s">
        <v>30</v>
      </c>
    </row>
    <row r="31" spans="1:8" x14ac:dyDescent="0.25">
      <c r="A31" t="s">
        <v>3</v>
      </c>
      <c r="C31" t="s">
        <v>4</v>
      </c>
    </row>
    <row r="32" spans="1:8" x14ac:dyDescent="0.25">
      <c r="A32">
        <v>7826</v>
      </c>
      <c r="B32" t="s">
        <v>31</v>
      </c>
      <c r="C32">
        <v>78260</v>
      </c>
      <c r="D32" t="s">
        <v>31</v>
      </c>
    </row>
    <row r="35" spans="1:10" x14ac:dyDescent="0.25">
      <c r="A35" t="s">
        <v>32</v>
      </c>
      <c r="C35" t="s">
        <v>33</v>
      </c>
      <c r="F35" t="s">
        <v>34</v>
      </c>
      <c r="H35" t="s">
        <v>32</v>
      </c>
      <c r="J35" t="s">
        <v>35</v>
      </c>
    </row>
    <row r="36" spans="1:10" x14ac:dyDescent="0.25">
      <c r="A36" t="s">
        <v>3</v>
      </c>
      <c r="C36" t="s">
        <v>4</v>
      </c>
      <c r="H36" t="s">
        <v>3</v>
      </c>
      <c r="J36" t="s">
        <v>4</v>
      </c>
    </row>
    <row r="37" spans="1:10" x14ac:dyDescent="0.25">
      <c r="A37">
        <v>50338</v>
      </c>
      <c r="B37" t="s">
        <v>15</v>
      </c>
      <c r="C37">
        <v>50338</v>
      </c>
      <c r="D37" t="s">
        <v>36</v>
      </c>
      <c r="H37">
        <v>50338</v>
      </c>
      <c r="I37" t="s">
        <v>36</v>
      </c>
    </row>
    <row r="40" spans="1:10" x14ac:dyDescent="0.25">
      <c r="A40" t="s">
        <v>37</v>
      </c>
      <c r="C40" t="s">
        <v>33</v>
      </c>
      <c r="H40" t="s">
        <v>37</v>
      </c>
      <c r="J40" t="s">
        <v>35</v>
      </c>
    </row>
    <row r="41" spans="1:10" x14ac:dyDescent="0.25">
      <c r="A41" t="s">
        <v>3</v>
      </c>
      <c r="C41" t="s">
        <v>4</v>
      </c>
      <c r="H41" t="s">
        <v>3</v>
      </c>
      <c r="J41" t="s">
        <v>4</v>
      </c>
    </row>
    <row r="42" spans="1:10" x14ac:dyDescent="0.25">
      <c r="A42">
        <v>25169</v>
      </c>
      <c r="B42" t="s">
        <v>38</v>
      </c>
      <c r="J42">
        <v>25169</v>
      </c>
    </row>
    <row r="45" spans="1:10" x14ac:dyDescent="0.25">
      <c r="A45" t="s">
        <v>39</v>
      </c>
    </row>
    <row r="46" spans="1:10" x14ac:dyDescent="0.25">
      <c r="A46">
        <v>50338</v>
      </c>
      <c r="B46" t="s">
        <v>40</v>
      </c>
    </row>
    <row r="47" spans="1:10" x14ac:dyDescent="0.25">
      <c r="A47">
        <v>400000</v>
      </c>
      <c r="B47" t="s">
        <v>41</v>
      </c>
    </row>
    <row r="48" spans="1:10" x14ac:dyDescent="0.25">
      <c r="A48">
        <v>25169</v>
      </c>
      <c r="B48" t="s">
        <v>42</v>
      </c>
    </row>
    <row r="49" spans="1:2" x14ac:dyDescent="0.25">
      <c r="A49">
        <f>A46+A47-A48</f>
        <v>425169</v>
      </c>
      <c r="B49" t="s">
        <v>43</v>
      </c>
    </row>
  </sheetData>
  <mergeCells count="6">
    <mergeCell ref="I3:J3"/>
    <mergeCell ref="A8:B8"/>
    <mergeCell ref="A25:B25"/>
    <mergeCell ref="F25:G25"/>
    <mergeCell ref="A3:B3"/>
    <mergeCell ref="D3:E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6" workbookViewId="0">
      <selection activeCell="C29" sqref="C29"/>
    </sheetView>
  </sheetViews>
  <sheetFormatPr defaultRowHeight="15" x14ac:dyDescent="0.25"/>
  <cols>
    <col min="1" max="1" width="14.42578125" bestFit="1" customWidth="1"/>
    <col min="3" max="3" width="18.5703125" bestFit="1" customWidth="1"/>
  </cols>
  <sheetData>
    <row r="1" spans="1:4" x14ac:dyDescent="0.25">
      <c r="A1" t="s">
        <v>10</v>
      </c>
      <c r="B1">
        <f>scritture!B5</f>
        <v>800000</v>
      </c>
    </row>
    <row r="2" spans="1:4" x14ac:dyDescent="0.25">
      <c r="A2" t="s">
        <v>43</v>
      </c>
      <c r="B2">
        <f>scritture!A49</f>
        <v>425169</v>
      </c>
    </row>
    <row r="3" spans="1:4" x14ac:dyDescent="0.25">
      <c r="A3" t="s">
        <v>8</v>
      </c>
      <c r="B3">
        <f>scritture!A27</f>
        <v>10000</v>
      </c>
    </row>
    <row r="4" spans="1:4" x14ac:dyDescent="0.25">
      <c r="A4" t="s">
        <v>44</v>
      </c>
      <c r="B4">
        <f>B1-B2-B3</f>
        <v>364831</v>
      </c>
    </row>
    <row r="5" spans="1:4" x14ac:dyDescent="0.25">
      <c r="A5" t="s">
        <v>20</v>
      </c>
      <c r="B5">
        <f>scritture!C16</f>
        <v>40000</v>
      </c>
    </row>
    <row r="6" spans="1:4" x14ac:dyDescent="0.25">
      <c r="A6" t="s">
        <v>45</v>
      </c>
      <c r="B6">
        <f>B4-B5</f>
        <v>324831</v>
      </c>
    </row>
    <row r="9" spans="1:4" x14ac:dyDescent="0.25">
      <c r="A9" t="s">
        <v>46</v>
      </c>
    </row>
    <row r="10" spans="1:4" x14ac:dyDescent="0.25">
      <c r="A10" t="s">
        <v>47</v>
      </c>
      <c r="C10" t="s">
        <v>52</v>
      </c>
    </row>
    <row r="11" spans="1:4" x14ac:dyDescent="0.25">
      <c r="A11" t="s">
        <v>1</v>
      </c>
      <c r="B11">
        <f>scritture!F8</f>
        <v>813942</v>
      </c>
      <c r="C11" t="s">
        <v>53</v>
      </c>
      <c r="D11">
        <f>scritture!O10+scritture!O11</f>
        <v>550000</v>
      </c>
    </row>
    <row r="12" spans="1:4" x14ac:dyDescent="0.25">
      <c r="A12" t="s">
        <v>48</v>
      </c>
      <c r="B12">
        <f>scritture!A42</f>
        <v>25169</v>
      </c>
      <c r="C12" t="s">
        <v>30</v>
      </c>
      <c r="D12">
        <f>scritture!C32-scritture!A32</f>
        <v>70434</v>
      </c>
    </row>
    <row r="13" spans="1:4" x14ac:dyDescent="0.25">
      <c r="A13" t="s">
        <v>0</v>
      </c>
      <c r="B13">
        <f>scritture!A20+scritture!A21-scritture!G27</f>
        <v>307209</v>
      </c>
      <c r="C13" t="s">
        <v>54</v>
      </c>
      <c r="D13">
        <f>scritture!K5</f>
        <v>160000</v>
      </c>
    </row>
    <row r="14" spans="1:4" ht="30" x14ac:dyDescent="0.25">
      <c r="A14" t="s">
        <v>49</v>
      </c>
      <c r="B14">
        <f>scritture!I10+scritture!I11</f>
        <v>100000</v>
      </c>
      <c r="C14" s="3" t="s">
        <v>55</v>
      </c>
      <c r="D14">
        <v>151055</v>
      </c>
    </row>
    <row r="15" spans="1:4" x14ac:dyDescent="0.25">
      <c r="A15" t="s">
        <v>50</v>
      </c>
      <c r="B15">
        <f>scritture!F15</f>
        <v>10000</v>
      </c>
      <c r="C15" t="s">
        <v>11</v>
      </c>
      <c r="D15">
        <f>B6</f>
        <v>324831</v>
      </c>
    </row>
    <row r="16" spans="1:4" x14ac:dyDescent="0.25">
      <c r="A16" t="s">
        <v>51</v>
      </c>
      <c r="B16">
        <f>SUM(B11:B15)</f>
        <v>1256320</v>
      </c>
      <c r="C16" t="s">
        <v>51</v>
      </c>
      <c r="D16">
        <f>SUM(D11:D15)</f>
        <v>1256320</v>
      </c>
    </row>
    <row r="18" spans="1:3" x14ac:dyDescent="0.25">
      <c r="A18" t="s">
        <v>56</v>
      </c>
    </row>
    <row r="19" spans="1:3" x14ac:dyDescent="0.25">
      <c r="A19" t="s">
        <v>57</v>
      </c>
    </row>
    <row r="20" spans="1:3" x14ac:dyDescent="0.25">
      <c r="C20">
        <f>scritture!D6</f>
        <v>960000</v>
      </c>
    </row>
    <row r="21" spans="1:3" x14ac:dyDescent="0.25">
      <c r="C21">
        <f>scritture!F5</f>
        <v>50000</v>
      </c>
    </row>
    <row r="22" spans="1:3" x14ac:dyDescent="0.25">
      <c r="A22" t="s">
        <v>58</v>
      </c>
    </row>
    <row r="23" spans="1:3" x14ac:dyDescent="0.25">
      <c r="C23">
        <f>scritture!F6</f>
        <v>120000</v>
      </c>
    </row>
    <row r="24" spans="1:3" x14ac:dyDescent="0.25">
      <c r="A24" t="s">
        <v>59</v>
      </c>
    </row>
    <row r="25" spans="1:3" x14ac:dyDescent="0.25">
      <c r="C25">
        <f>scritture!F7</f>
        <v>7826</v>
      </c>
    </row>
    <row r="26" spans="1:3" x14ac:dyDescent="0.25">
      <c r="A26" t="s">
        <v>60</v>
      </c>
      <c r="C26">
        <f>C20-C21-C23-C25</f>
        <v>782174</v>
      </c>
    </row>
    <row r="27" spans="1:3" x14ac:dyDescent="0.25">
      <c r="A27" t="s">
        <v>61</v>
      </c>
      <c r="C27">
        <f>scritture!D5</f>
        <v>31768</v>
      </c>
    </row>
    <row r="28" spans="1:3" x14ac:dyDescent="0.25">
      <c r="A28" t="s">
        <v>62</v>
      </c>
      <c r="C28">
        <f>C26+C27</f>
        <v>813942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scritture</vt:lpstr>
      <vt:lpstr>CE e SP e flussi</vt:lpstr>
      <vt:lpstr>Foglio3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Lazzarotti</dc:creator>
  <cp:lastModifiedBy>Valentina Lazzarotti</cp:lastModifiedBy>
  <dcterms:created xsi:type="dcterms:W3CDTF">2015-12-16T10:10:47Z</dcterms:created>
  <dcterms:modified xsi:type="dcterms:W3CDTF">2015-12-16T18:51:55Z</dcterms:modified>
</cp:coreProperties>
</file>