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9855"/>
  </bookViews>
  <sheets>
    <sheet name="SP civilistico" sheetId="2" r:id="rId1"/>
    <sheet name="SP riclassificato" sheetId="6" r:id="rId2"/>
    <sheet name="CE civilistico" sheetId="3" r:id="rId3"/>
    <sheet name="CE riclassificato" sheetId="5" r:id="rId4"/>
    <sheet name="SP finale" sheetId="4" r:id="rId5"/>
    <sheet name="CE finale" sheetId="10" r:id="rId6"/>
    <sheet name="indici" sheetId="9" r:id="rId7"/>
    <sheet name="FLUSSI di CASSA" sheetId="8" r:id="rId8"/>
    <sheet name="FLUSSI di CASSA oic10" sheetId="12" r:id="rId9"/>
  </sheets>
  <definedNames>
    <definedName name="_xlnm.Print_Area" localSheetId="2">'CE civilistico'!$A$1:$I$77</definedName>
    <definedName name="_xlnm.Print_Area" localSheetId="5">'CE finale'!$B$1:$J$90</definedName>
    <definedName name="_xlnm.Print_Area" localSheetId="3">'CE riclassificato'!$A$1:$D$84</definedName>
    <definedName name="_xlnm.Print_Area" localSheetId="7">'FLUSSI di CASSA'!$A$1:$F$32</definedName>
    <definedName name="_xlnm.Print_Area" localSheetId="6">indici!$A$1:$E$110</definedName>
    <definedName name="_xlnm.Print_Area" localSheetId="4">'SP finale'!$B$1:$J$79</definedName>
    <definedName name="_xlnm.Print_Area" localSheetId="1">'SP riclassificato'!$A$1:$E$331</definedName>
    <definedName name="_xlnm.Print_Titles" localSheetId="3">'CE riclassificato'!$1:$1</definedName>
    <definedName name="_xlnm.Print_Titles" localSheetId="6">indici!$1:$2</definedName>
  </definedNames>
  <calcPr calcId="145621"/>
</workbook>
</file>

<file path=xl/calcChain.xml><?xml version="1.0" encoding="utf-8"?>
<calcChain xmlns="http://schemas.openxmlformats.org/spreadsheetml/2006/main">
  <c r="C46" i="3" l="1"/>
  <c r="E46" i="3"/>
  <c r="G46" i="3"/>
  <c r="I46" i="3"/>
  <c r="C36" i="3"/>
  <c r="E36" i="3"/>
  <c r="G36" i="3"/>
  <c r="I36" i="3"/>
  <c r="C206" i="2"/>
  <c r="C203" i="2"/>
  <c r="C200" i="2"/>
  <c r="C195" i="2"/>
  <c r="C190" i="2"/>
  <c r="C185" i="2"/>
  <c r="C180" i="2"/>
  <c r="C177" i="2"/>
  <c r="C174" i="2"/>
  <c r="C171" i="2"/>
  <c r="C168" i="2"/>
  <c r="C165" i="2"/>
  <c r="C162" i="2"/>
  <c r="C211" i="2" s="1"/>
  <c r="C159" i="2"/>
  <c r="C156" i="2"/>
  <c r="C151" i="2"/>
  <c r="C135" i="2"/>
  <c r="C127" i="2"/>
  <c r="C124" i="2"/>
  <c r="C121" i="2"/>
  <c r="C118" i="2"/>
  <c r="C115" i="2"/>
  <c r="C130" i="2" s="1"/>
  <c r="C112" i="2"/>
  <c r="C105" i="2"/>
  <c r="C100" i="2"/>
  <c r="C95" i="2"/>
  <c r="C90" i="2"/>
  <c r="C85" i="2"/>
  <c r="C80" i="2"/>
  <c r="C110" i="2" s="1"/>
  <c r="C77" i="2"/>
  <c r="C75" i="2"/>
  <c r="C136" i="2" s="1"/>
  <c r="C63" i="2"/>
  <c r="C60" i="2"/>
  <c r="C55" i="2"/>
  <c r="C50" i="2"/>
  <c r="C39" i="2" s="1"/>
  <c r="C45" i="2"/>
  <c r="C40" i="2"/>
  <c r="C36" i="2"/>
  <c r="C26" i="2" s="1"/>
  <c r="C33" i="2"/>
  <c r="C30" i="2"/>
  <c r="C27" i="2"/>
  <c r="C24" i="2"/>
  <c r="C17" i="2"/>
  <c r="C5" i="2"/>
  <c r="I206" i="2"/>
  <c r="I203" i="2"/>
  <c r="I200" i="2"/>
  <c r="I195" i="2"/>
  <c r="I190" i="2"/>
  <c r="I185" i="2"/>
  <c r="I180" i="2"/>
  <c r="I177" i="2"/>
  <c r="I174" i="2"/>
  <c r="I171" i="2"/>
  <c r="I168" i="2"/>
  <c r="I165" i="2"/>
  <c r="I211" i="2" s="1"/>
  <c r="I162" i="2"/>
  <c r="I159" i="2"/>
  <c r="I156" i="2"/>
  <c r="I151" i="2"/>
  <c r="I213" i="2" s="1"/>
  <c r="I135" i="2"/>
  <c r="I127" i="2"/>
  <c r="I124" i="2"/>
  <c r="I121" i="2"/>
  <c r="I118" i="2"/>
  <c r="I130" i="2" s="1"/>
  <c r="I115" i="2"/>
  <c r="I112" i="2"/>
  <c r="I105" i="2"/>
  <c r="I100" i="2"/>
  <c r="I95" i="2"/>
  <c r="I90" i="2"/>
  <c r="I85" i="2"/>
  <c r="I110" i="2" s="1"/>
  <c r="I80" i="2"/>
  <c r="I77" i="2"/>
  <c r="I75" i="2"/>
  <c r="I136" i="2" s="1"/>
  <c r="I63" i="2"/>
  <c r="I60" i="2"/>
  <c r="I55" i="2"/>
  <c r="I50" i="2"/>
  <c r="I45" i="2"/>
  <c r="I40" i="2"/>
  <c r="I39" i="2"/>
  <c r="I36" i="2"/>
  <c r="I33" i="2"/>
  <c r="I30" i="2"/>
  <c r="I27" i="2"/>
  <c r="I26" i="2" s="1"/>
  <c r="I66" i="2" s="1"/>
  <c r="I67" i="2" s="1"/>
  <c r="I24" i="2"/>
  <c r="I17" i="2"/>
  <c r="I5" i="2"/>
  <c r="G206" i="2"/>
  <c r="G203" i="2"/>
  <c r="G200" i="2"/>
  <c r="G195" i="2"/>
  <c r="G190" i="2"/>
  <c r="G185" i="2"/>
  <c r="G180" i="2"/>
  <c r="G177" i="2"/>
  <c r="G174" i="2"/>
  <c r="G171" i="2"/>
  <c r="G168" i="2"/>
  <c r="G165" i="2"/>
  <c r="G162" i="2"/>
  <c r="G211" i="2" s="1"/>
  <c r="G159" i="2"/>
  <c r="G156" i="2"/>
  <c r="G151" i="2"/>
  <c r="G135" i="2"/>
  <c r="G127" i="2"/>
  <c r="G124" i="2"/>
  <c r="G121" i="2"/>
  <c r="G118" i="2"/>
  <c r="G115" i="2"/>
  <c r="G130" i="2" s="1"/>
  <c r="G112" i="2"/>
  <c r="G105" i="2"/>
  <c r="G100" i="2"/>
  <c r="G95" i="2"/>
  <c r="G90" i="2"/>
  <c r="G85" i="2"/>
  <c r="G80" i="2"/>
  <c r="G110" i="2" s="1"/>
  <c r="G77" i="2"/>
  <c r="G75" i="2"/>
  <c r="G136" i="2" s="1"/>
  <c r="G63" i="2"/>
  <c r="G60" i="2"/>
  <c r="G55" i="2"/>
  <c r="G50" i="2"/>
  <c r="G39" i="2" s="1"/>
  <c r="G45" i="2"/>
  <c r="G40" i="2"/>
  <c r="G36" i="2"/>
  <c r="G26" i="2" s="1"/>
  <c r="G33" i="2"/>
  <c r="G30" i="2"/>
  <c r="G27" i="2"/>
  <c r="G24" i="2"/>
  <c r="G17" i="2"/>
  <c r="G5" i="2"/>
  <c r="C66" i="2" l="1"/>
  <c r="C67" i="2" s="1"/>
  <c r="C138" i="2" s="1"/>
  <c r="C213" i="2"/>
  <c r="I138" i="2"/>
  <c r="G66" i="2"/>
  <c r="G67" i="2" s="1"/>
  <c r="G138" i="2"/>
  <c r="G213" i="2"/>
  <c r="C31" i="3" l="1"/>
  <c r="K57" i="10"/>
  <c r="I70" i="3"/>
  <c r="I67" i="3"/>
  <c r="I74" i="3" s="1"/>
  <c r="I61" i="3"/>
  <c r="I57" i="3"/>
  <c r="I65" i="3" s="1"/>
  <c r="I55" i="3"/>
  <c r="I52" i="3"/>
  <c r="I39" i="3"/>
  <c r="I31" i="3"/>
  <c r="I28" i="3"/>
  <c r="I25" i="3" s="1"/>
  <c r="I19" i="3"/>
  <c r="I15" i="3"/>
  <c r="I8" i="3"/>
  <c r="I12" i="3" s="1"/>
  <c r="G70" i="3"/>
  <c r="G67" i="3"/>
  <c r="G61" i="3"/>
  <c r="G57" i="3"/>
  <c r="G65" i="3" s="1"/>
  <c r="G55" i="3"/>
  <c r="G52" i="3"/>
  <c r="G39" i="3"/>
  <c r="G31" i="3"/>
  <c r="G28" i="3"/>
  <c r="G25" i="3" s="1"/>
  <c r="G19" i="3"/>
  <c r="G15" i="3"/>
  <c r="G8" i="3"/>
  <c r="G12" i="3" s="1"/>
  <c r="E74" i="3"/>
  <c r="E70" i="3"/>
  <c r="E67" i="3"/>
  <c r="E61" i="3"/>
  <c r="E65" i="3" s="1"/>
  <c r="E57" i="3"/>
  <c r="E52" i="3"/>
  <c r="E55" i="3"/>
  <c r="E39" i="3"/>
  <c r="E31" i="3"/>
  <c r="E28" i="3"/>
  <c r="E19" i="3"/>
  <c r="E15" i="3"/>
  <c r="E8" i="3"/>
  <c r="E12" i="3" s="1"/>
  <c r="C70" i="3"/>
  <c r="C67" i="3"/>
  <c r="C74" i="3" s="1"/>
  <c r="C61" i="3"/>
  <c r="C57" i="3"/>
  <c r="C65" i="3" s="1"/>
  <c r="C52" i="3"/>
  <c r="C55" i="3" s="1"/>
  <c r="C39" i="3"/>
  <c r="C28" i="3"/>
  <c r="C19" i="3"/>
  <c r="C15" i="3"/>
  <c r="C8" i="3"/>
  <c r="C12" i="3" s="1"/>
  <c r="E206" i="2"/>
  <c r="E203" i="2"/>
  <c r="E200" i="2"/>
  <c r="E195" i="2"/>
  <c r="E190" i="2"/>
  <c r="E185" i="2"/>
  <c r="E180" i="2"/>
  <c r="E177" i="2"/>
  <c r="E174" i="2"/>
  <c r="E171" i="2"/>
  <c r="E168" i="2"/>
  <c r="E165" i="2"/>
  <c r="E162" i="2"/>
  <c r="E159" i="2"/>
  <c r="E156" i="2"/>
  <c r="E151" i="2"/>
  <c r="E135" i="2"/>
  <c r="E127" i="2"/>
  <c r="E124" i="2"/>
  <c r="E121" i="2"/>
  <c r="E118" i="2"/>
  <c r="E115" i="2"/>
  <c r="E112" i="2"/>
  <c r="E130" i="2" s="1"/>
  <c r="E105" i="2"/>
  <c r="E100" i="2"/>
  <c r="E95" i="2"/>
  <c r="E90" i="2"/>
  <c r="E85" i="2"/>
  <c r="E80" i="2"/>
  <c r="E77" i="2"/>
  <c r="E75" i="2"/>
  <c r="E63" i="2"/>
  <c r="E60" i="2"/>
  <c r="E55" i="2"/>
  <c r="E50" i="2"/>
  <c r="E45" i="2"/>
  <c r="E40" i="2"/>
  <c r="E36" i="2"/>
  <c r="E33" i="2"/>
  <c r="E30" i="2"/>
  <c r="E26" i="2" s="1"/>
  <c r="E27" i="2"/>
  <c r="E24" i="2"/>
  <c r="E17" i="2"/>
  <c r="E5" i="2"/>
  <c r="G74" i="3" l="1"/>
  <c r="I42" i="3"/>
  <c r="G42" i="3"/>
  <c r="G43" i="3" s="1"/>
  <c r="G75" i="3" s="1"/>
  <c r="E25" i="3"/>
  <c r="E42" i="3" s="1"/>
  <c r="E43" i="3" s="1"/>
  <c r="E75" i="3" s="1"/>
  <c r="E77" i="3" s="1"/>
  <c r="E211" i="2"/>
  <c r="E39" i="2"/>
  <c r="E66" i="2" s="1"/>
  <c r="E67" i="2" s="1"/>
  <c r="E110" i="2"/>
  <c r="E136" i="2" s="1"/>
  <c r="C42" i="3"/>
  <c r="C43" i="3" s="1"/>
  <c r="C75" i="3" s="1"/>
  <c r="C25" i="3"/>
  <c r="I43" i="3"/>
  <c r="I75" i="3" s="1"/>
  <c r="A8" i="8"/>
  <c r="A1" i="9"/>
  <c r="K8" i="3"/>
  <c r="K12" i="3" s="1"/>
  <c r="K15" i="3"/>
  <c r="K19" i="3"/>
  <c r="K28" i="3"/>
  <c r="K31" i="3"/>
  <c r="K36" i="3"/>
  <c r="E18" i="12" s="1"/>
  <c r="K39" i="3"/>
  <c r="K46" i="3"/>
  <c r="K52" i="3"/>
  <c r="K55" i="3"/>
  <c r="K57" i="3"/>
  <c r="K65" i="3" s="1"/>
  <c r="E20" i="12" s="1"/>
  <c r="K61" i="3"/>
  <c r="K67" i="3"/>
  <c r="K74" i="3" s="1"/>
  <c r="K70" i="3"/>
  <c r="E14" i="12"/>
  <c r="D14" i="12"/>
  <c r="C14" i="12"/>
  <c r="B14" i="12"/>
  <c r="E21" i="12"/>
  <c r="E19" i="12"/>
  <c r="E13" i="12"/>
  <c r="E12" i="12"/>
  <c r="E11" i="12"/>
  <c r="D21" i="12"/>
  <c r="D19" i="12"/>
  <c r="D13" i="12"/>
  <c r="D11" i="12"/>
  <c r="C21" i="12"/>
  <c r="C19" i="12"/>
  <c r="C13" i="12"/>
  <c r="C11" i="12"/>
  <c r="B21" i="12"/>
  <c r="B19" i="12"/>
  <c r="B13" i="12"/>
  <c r="B12" i="12"/>
  <c r="B11" i="12"/>
  <c r="A1" i="12"/>
  <c r="I126" i="6"/>
  <c r="I167" i="6"/>
  <c r="I221" i="6"/>
  <c r="I52" i="4" s="1"/>
  <c r="B5" i="5"/>
  <c r="D5" i="5"/>
  <c r="F5" i="5"/>
  <c r="H5" i="5"/>
  <c r="J5" i="5"/>
  <c r="B6" i="5"/>
  <c r="D6" i="5"/>
  <c r="F6" i="5"/>
  <c r="H6" i="5"/>
  <c r="J6" i="5"/>
  <c r="B10" i="5"/>
  <c r="D10" i="5"/>
  <c r="F10" i="5"/>
  <c r="H10" i="5"/>
  <c r="J10" i="5"/>
  <c r="B11" i="5"/>
  <c r="D11" i="5"/>
  <c r="F11" i="5"/>
  <c r="H11" i="5"/>
  <c r="J11" i="5"/>
  <c r="B14" i="5"/>
  <c r="D14" i="5"/>
  <c r="F14" i="5"/>
  <c r="H14" i="5"/>
  <c r="J14" i="5"/>
  <c r="B15" i="5"/>
  <c r="D15" i="5"/>
  <c r="F15" i="5"/>
  <c r="H15" i="5"/>
  <c r="J15" i="5"/>
  <c r="B16" i="5"/>
  <c r="D16" i="5"/>
  <c r="F16" i="5"/>
  <c r="H16" i="5"/>
  <c r="J16" i="5"/>
  <c r="B17" i="5"/>
  <c r="D17" i="5"/>
  <c r="F17" i="5"/>
  <c r="H17" i="5"/>
  <c r="J17" i="5"/>
  <c r="B23" i="5"/>
  <c r="D23" i="5"/>
  <c r="F23" i="5"/>
  <c r="H23" i="5"/>
  <c r="J23" i="5"/>
  <c r="B24" i="5"/>
  <c r="D24" i="5"/>
  <c r="F24" i="5"/>
  <c r="H24" i="5"/>
  <c r="J24" i="5"/>
  <c r="B25" i="5"/>
  <c r="D25" i="5"/>
  <c r="F25" i="5"/>
  <c r="H25" i="5"/>
  <c r="J25" i="5"/>
  <c r="B26" i="5"/>
  <c r="D26" i="5"/>
  <c r="F26" i="5"/>
  <c r="H26" i="5"/>
  <c r="J26" i="5"/>
  <c r="B27" i="5"/>
  <c r="D27" i="5"/>
  <c r="F27" i="5"/>
  <c r="H27" i="5"/>
  <c r="J27" i="5"/>
  <c r="J28" i="5"/>
  <c r="B29" i="5"/>
  <c r="D29" i="5"/>
  <c r="F29" i="5"/>
  <c r="H29" i="5"/>
  <c r="J29" i="5"/>
  <c r="B30" i="5"/>
  <c r="D30" i="5"/>
  <c r="F30" i="5"/>
  <c r="H30" i="5"/>
  <c r="J30" i="5"/>
  <c r="B31" i="5"/>
  <c r="D31" i="5"/>
  <c r="F31" i="5"/>
  <c r="H31" i="5"/>
  <c r="J31" i="5"/>
  <c r="B32" i="5"/>
  <c r="D32" i="5"/>
  <c r="F32" i="5"/>
  <c r="H32" i="5"/>
  <c r="J32" i="5"/>
  <c r="B33" i="5"/>
  <c r="D33" i="5"/>
  <c r="F33" i="5"/>
  <c r="H33" i="5"/>
  <c r="J33" i="5"/>
  <c r="B39" i="5"/>
  <c r="D39" i="5"/>
  <c r="F39" i="5"/>
  <c r="H39" i="5"/>
  <c r="J39" i="5"/>
  <c r="B40" i="5"/>
  <c r="D40" i="5"/>
  <c r="F40" i="5"/>
  <c r="H40" i="5"/>
  <c r="J40" i="5"/>
  <c r="B42" i="5"/>
  <c r="D42" i="5"/>
  <c r="F42" i="5"/>
  <c r="H42" i="5"/>
  <c r="J42" i="5"/>
  <c r="B43" i="5"/>
  <c r="D43" i="5"/>
  <c r="F43" i="5"/>
  <c r="H43" i="5"/>
  <c r="J43" i="5"/>
  <c r="B44" i="5"/>
  <c r="D44" i="5"/>
  <c r="F44" i="5"/>
  <c r="H44" i="5"/>
  <c r="J44" i="5"/>
  <c r="B46" i="5"/>
  <c r="D46" i="5"/>
  <c r="F46" i="5"/>
  <c r="H46" i="5"/>
  <c r="J46" i="5"/>
  <c r="B47" i="5"/>
  <c r="D47" i="5"/>
  <c r="F47" i="5"/>
  <c r="H47" i="5"/>
  <c r="J47" i="5"/>
  <c r="B48" i="5"/>
  <c r="D48" i="5"/>
  <c r="F48" i="5"/>
  <c r="H48" i="5"/>
  <c r="J48" i="5"/>
  <c r="B50" i="5"/>
  <c r="D50" i="5"/>
  <c r="F50" i="5"/>
  <c r="H50" i="5"/>
  <c r="J50" i="5"/>
  <c r="B51" i="5"/>
  <c r="D51" i="5"/>
  <c r="F51" i="5"/>
  <c r="H51" i="5"/>
  <c r="J51" i="5"/>
  <c r="B52" i="5"/>
  <c r="D52" i="5"/>
  <c r="F52" i="5"/>
  <c r="H52" i="5"/>
  <c r="J52" i="5"/>
  <c r="B58" i="5"/>
  <c r="D58" i="5"/>
  <c r="F58" i="5"/>
  <c r="H58" i="5"/>
  <c r="J58" i="5"/>
  <c r="B59" i="5"/>
  <c r="D59" i="5"/>
  <c r="F59" i="5"/>
  <c r="H59" i="5"/>
  <c r="J59" i="5"/>
  <c r="B60" i="5"/>
  <c r="D60" i="5"/>
  <c r="F60" i="5"/>
  <c r="H60" i="5"/>
  <c r="J60" i="5"/>
  <c r="B66" i="5"/>
  <c r="D66" i="5"/>
  <c r="F66" i="5"/>
  <c r="H66" i="5"/>
  <c r="J66" i="5"/>
  <c r="B67" i="5"/>
  <c r="D67" i="5"/>
  <c r="F67" i="5"/>
  <c r="H67" i="5"/>
  <c r="J67" i="5"/>
  <c r="B71" i="5"/>
  <c r="D71" i="5"/>
  <c r="F71" i="5"/>
  <c r="H71" i="5"/>
  <c r="J71" i="5"/>
  <c r="B72" i="5"/>
  <c r="D72" i="5"/>
  <c r="F72" i="5"/>
  <c r="H72" i="5"/>
  <c r="J72" i="5"/>
  <c r="B73" i="5"/>
  <c r="D73" i="5"/>
  <c r="F73" i="5"/>
  <c r="H73" i="5"/>
  <c r="J73" i="5"/>
  <c r="B74" i="5"/>
  <c r="D74" i="5"/>
  <c r="F74" i="5"/>
  <c r="H74" i="5"/>
  <c r="J74" i="5"/>
  <c r="J75" i="5"/>
  <c r="B82" i="5"/>
  <c r="C29" i="10" s="1"/>
  <c r="C100" i="10" s="1"/>
  <c r="D82" i="5"/>
  <c r="E29" i="10" s="1"/>
  <c r="E100" i="10" s="1"/>
  <c r="F82" i="5"/>
  <c r="G29" i="10" s="1"/>
  <c r="G100" i="10" s="1"/>
  <c r="H82" i="5"/>
  <c r="I29" i="10" s="1"/>
  <c r="I100" i="10" s="1"/>
  <c r="J82" i="5"/>
  <c r="K29" i="10" s="1"/>
  <c r="K100" i="10" s="1"/>
  <c r="D28" i="5"/>
  <c r="C18" i="12"/>
  <c r="D11" i="8"/>
  <c r="B20" i="12"/>
  <c r="C20" i="12"/>
  <c r="F68" i="5"/>
  <c r="D75" i="5"/>
  <c r="E2" i="2"/>
  <c r="E226" i="6"/>
  <c r="E233" i="6"/>
  <c r="E201" i="6"/>
  <c r="E290" i="6"/>
  <c r="E327" i="6"/>
  <c r="E71" i="4" s="1"/>
  <c r="K193" i="6"/>
  <c r="I193" i="6"/>
  <c r="G193" i="6"/>
  <c r="E193" i="6"/>
  <c r="K192" i="6"/>
  <c r="I192" i="6"/>
  <c r="G192" i="6"/>
  <c r="E192" i="6"/>
  <c r="K191" i="6"/>
  <c r="I191" i="6"/>
  <c r="G191" i="6"/>
  <c r="E191" i="6"/>
  <c r="C192" i="6"/>
  <c r="C193" i="6"/>
  <c r="C191" i="6"/>
  <c r="B75" i="5"/>
  <c r="C232" i="6"/>
  <c r="C226" i="6"/>
  <c r="K84" i="10"/>
  <c r="I84" i="10"/>
  <c r="G84" i="10"/>
  <c r="E84" i="10"/>
  <c r="C84" i="10"/>
  <c r="H11" i="8"/>
  <c r="B11" i="8"/>
  <c r="H10" i="8"/>
  <c r="F10" i="8"/>
  <c r="D10" i="8"/>
  <c r="B10" i="8"/>
  <c r="K200" i="6"/>
  <c r="I200" i="6"/>
  <c r="G200" i="6"/>
  <c r="E200" i="6"/>
  <c r="K199" i="6"/>
  <c r="K43" i="4" s="1"/>
  <c r="I199" i="6"/>
  <c r="I43" i="4" s="1"/>
  <c r="G199" i="6"/>
  <c r="G43" i="4" s="1"/>
  <c r="E199" i="6"/>
  <c r="K198" i="6"/>
  <c r="I198" i="6"/>
  <c r="G198" i="6"/>
  <c r="E198" i="6"/>
  <c r="K197" i="6"/>
  <c r="I197" i="6"/>
  <c r="G197" i="6"/>
  <c r="E197" i="6"/>
  <c r="K196" i="6"/>
  <c r="I196" i="6"/>
  <c r="G196" i="6"/>
  <c r="E196" i="6"/>
  <c r="K195" i="6"/>
  <c r="I195" i="6"/>
  <c r="G195" i="6"/>
  <c r="E195" i="6"/>
  <c r="C200" i="6"/>
  <c r="C199" i="6"/>
  <c r="C198" i="6"/>
  <c r="C197" i="6"/>
  <c r="C196" i="6"/>
  <c r="C195" i="6"/>
  <c r="K308" i="6"/>
  <c r="I308" i="6"/>
  <c r="G308" i="6"/>
  <c r="E308" i="6"/>
  <c r="K307" i="6"/>
  <c r="I307" i="6"/>
  <c r="G307" i="6"/>
  <c r="E307" i="6"/>
  <c r="K306" i="6"/>
  <c r="I306" i="6"/>
  <c r="G306" i="6"/>
  <c r="E306" i="6"/>
  <c r="K305" i="6"/>
  <c r="I305" i="6"/>
  <c r="G305" i="6"/>
  <c r="E305" i="6"/>
  <c r="K304" i="6"/>
  <c r="I304" i="6"/>
  <c r="G304" i="6"/>
  <c r="E304" i="6"/>
  <c r="K303" i="6"/>
  <c r="I303" i="6"/>
  <c r="G303" i="6"/>
  <c r="E303" i="6"/>
  <c r="C308" i="6"/>
  <c r="C307" i="6"/>
  <c r="C306" i="6"/>
  <c r="C305" i="6"/>
  <c r="C304" i="6"/>
  <c r="C303" i="6"/>
  <c r="K74" i="10"/>
  <c r="I74" i="10"/>
  <c r="G74" i="10"/>
  <c r="E74" i="10"/>
  <c r="K72" i="10"/>
  <c r="I72" i="10"/>
  <c r="G72" i="10"/>
  <c r="E72" i="10"/>
  <c r="K70" i="10"/>
  <c r="I70" i="10"/>
  <c r="G70" i="10"/>
  <c r="E70" i="10"/>
  <c r="K68" i="10"/>
  <c r="I68" i="10"/>
  <c r="G68" i="10"/>
  <c r="E68" i="10"/>
  <c r="K66" i="10"/>
  <c r="K76" i="10" s="1"/>
  <c r="I66" i="10"/>
  <c r="I76" i="10" s="1"/>
  <c r="G66" i="10"/>
  <c r="E66" i="10"/>
  <c r="C74" i="10"/>
  <c r="C72" i="10"/>
  <c r="C70" i="10"/>
  <c r="C68" i="10"/>
  <c r="C66" i="10"/>
  <c r="E45" i="10"/>
  <c r="E51" i="10"/>
  <c r="E43" i="10"/>
  <c r="K51" i="10"/>
  <c r="I51" i="10"/>
  <c r="G51" i="10"/>
  <c r="K49" i="10"/>
  <c r="I49" i="10"/>
  <c r="G49" i="10"/>
  <c r="K47" i="10"/>
  <c r="K45" i="10"/>
  <c r="I45" i="10"/>
  <c r="G45" i="10"/>
  <c r="K43" i="10"/>
  <c r="I43" i="10"/>
  <c r="G43" i="10"/>
  <c r="C51" i="10"/>
  <c r="C49" i="10"/>
  <c r="C45" i="10"/>
  <c r="C43" i="10"/>
  <c r="E49" i="10"/>
  <c r="K100" i="6"/>
  <c r="I100" i="6"/>
  <c r="G100" i="6"/>
  <c r="E100" i="6"/>
  <c r="K99" i="6"/>
  <c r="I99" i="6"/>
  <c r="G99" i="6"/>
  <c r="E99" i="6"/>
  <c r="K320" i="6"/>
  <c r="I320" i="6"/>
  <c r="G320" i="6"/>
  <c r="E320" i="6"/>
  <c r="C320" i="6"/>
  <c r="K300" i="6"/>
  <c r="I300" i="6"/>
  <c r="G300" i="6"/>
  <c r="E300" i="6"/>
  <c r="C300" i="6"/>
  <c r="K278" i="6"/>
  <c r="I278" i="6"/>
  <c r="G278" i="6"/>
  <c r="E278" i="6"/>
  <c r="C278" i="6"/>
  <c r="K266" i="6"/>
  <c r="I266" i="6"/>
  <c r="G266" i="6"/>
  <c r="E266" i="6"/>
  <c r="C266" i="6"/>
  <c r="K239" i="6"/>
  <c r="I239" i="6"/>
  <c r="G239" i="6"/>
  <c r="E239" i="6"/>
  <c r="C239" i="6"/>
  <c r="C133" i="6"/>
  <c r="C134" i="6"/>
  <c r="C135" i="6"/>
  <c r="C136" i="6"/>
  <c r="C137" i="6"/>
  <c r="C139" i="6"/>
  <c r="C140" i="6"/>
  <c r="C141" i="6"/>
  <c r="C142" i="6"/>
  <c r="C143" i="6"/>
  <c r="K134" i="6"/>
  <c r="I134" i="6"/>
  <c r="G134" i="6"/>
  <c r="E134" i="6"/>
  <c r="C107" i="6"/>
  <c r="C108" i="6"/>
  <c r="C109" i="6"/>
  <c r="C110" i="6"/>
  <c r="C111" i="6"/>
  <c r="C113" i="6"/>
  <c r="C114" i="6"/>
  <c r="C115" i="6"/>
  <c r="C116" i="6"/>
  <c r="C117" i="6"/>
  <c r="K108" i="6"/>
  <c r="I108" i="6"/>
  <c r="G108" i="6"/>
  <c r="E108" i="6"/>
  <c r="C95" i="6"/>
  <c r="C96" i="6"/>
  <c r="C97" i="6"/>
  <c r="C98" i="6"/>
  <c r="C99" i="6"/>
  <c r="C100" i="6"/>
  <c r="C101" i="6"/>
  <c r="C102" i="6"/>
  <c r="K9" i="6"/>
  <c r="K10" i="6"/>
  <c r="K11" i="6"/>
  <c r="K12" i="6"/>
  <c r="K13" i="6"/>
  <c r="K14" i="6"/>
  <c r="K15" i="6"/>
  <c r="K16" i="6"/>
  <c r="K18" i="6"/>
  <c r="K19" i="6"/>
  <c r="K20" i="6"/>
  <c r="K21" i="6"/>
  <c r="K24" i="6"/>
  <c r="K27" i="6"/>
  <c r="K30" i="6"/>
  <c r="K33" i="6"/>
  <c r="K36" i="6"/>
  <c r="K39" i="6"/>
  <c r="I9" i="6"/>
  <c r="I10" i="6"/>
  <c r="I11" i="6"/>
  <c r="I12" i="6"/>
  <c r="I13" i="6"/>
  <c r="I14" i="6"/>
  <c r="I15" i="6"/>
  <c r="I16" i="6"/>
  <c r="I18" i="6"/>
  <c r="I19" i="6"/>
  <c r="I20" i="6"/>
  <c r="I21" i="6"/>
  <c r="I24" i="6"/>
  <c r="I27" i="6"/>
  <c r="I30" i="6"/>
  <c r="I33" i="6"/>
  <c r="I36" i="6"/>
  <c r="I39" i="6"/>
  <c r="G9" i="6"/>
  <c r="G10" i="6"/>
  <c r="G11" i="6"/>
  <c r="G12" i="6"/>
  <c r="G13" i="6"/>
  <c r="G14" i="6"/>
  <c r="G15" i="6"/>
  <c r="G16" i="6"/>
  <c r="G18" i="6"/>
  <c r="G19" i="6"/>
  <c r="G20" i="6"/>
  <c r="G21" i="6"/>
  <c r="G24" i="6"/>
  <c r="G27" i="6"/>
  <c r="G30" i="6"/>
  <c r="G33" i="6"/>
  <c r="G36" i="6"/>
  <c r="G39" i="6"/>
  <c r="E9" i="6"/>
  <c r="E10" i="6"/>
  <c r="E11" i="6"/>
  <c r="E12" i="6"/>
  <c r="E13" i="6"/>
  <c r="E14" i="6"/>
  <c r="E15" i="6"/>
  <c r="E16" i="6"/>
  <c r="E18" i="6"/>
  <c r="E19" i="6"/>
  <c r="E20" i="6"/>
  <c r="E21" i="6"/>
  <c r="E24" i="6"/>
  <c r="E27" i="6"/>
  <c r="E30" i="6"/>
  <c r="E33" i="6"/>
  <c r="E36" i="6"/>
  <c r="E39" i="6"/>
  <c r="C9" i="6"/>
  <c r="C10" i="6"/>
  <c r="C11" i="6"/>
  <c r="C12" i="6"/>
  <c r="C13" i="6"/>
  <c r="C14" i="6"/>
  <c r="C15" i="6"/>
  <c r="C16" i="6"/>
  <c r="C18" i="6"/>
  <c r="C19" i="6"/>
  <c r="C20" i="6"/>
  <c r="C21" i="6"/>
  <c r="C24" i="6"/>
  <c r="C27" i="6"/>
  <c r="C30" i="6"/>
  <c r="C33" i="6"/>
  <c r="C36" i="6"/>
  <c r="C39" i="6"/>
  <c r="K25" i="6"/>
  <c r="K28" i="6"/>
  <c r="K31" i="6"/>
  <c r="K34" i="6"/>
  <c r="K37" i="6"/>
  <c r="K40" i="6"/>
  <c r="I25" i="6"/>
  <c r="I28" i="6"/>
  <c r="I31" i="6"/>
  <c r="I34" i="6"/>
  <c r="I37" i="6"/>
  <c r="I40" i="6"/>
  <c r="G25" i="6"/>
  <c r="G28" i="6"/>
  <c r="G31" i="6"/>
  <c r="G34" i="6"/>
  <c r="G37" i="6"/>
  <c r="G40" i="6"/>
  <c r="E25" i="6"/>
  <c r="E28" i="6"/>
  <c r="E31" i="6"/>
  <c r="E34" i="6"/>
  <c r="E37" i="6"/>
  <c r="E40" i="6"/>
  <c r="C25" i="6"/>
  <c r="C28" i="6"/>
  <c r="C31" i="6"/>
  <c r="C34" i="6"/>
  <c r="C37" i="6"/>
  <c r="C40" i="6"/>
  <c r="C42" i="6"/>
  <c r="C44" i="6"/>
  <c r="C45" i="6"/>
  <c r="C46" i="6"/>
  <c r="C48" i="6"/>
  <c r="C4" i="6"/>
  <c r="C5" i="6"/>
  <c r="C6" i="6"/>
  <c r="K165" i="2"/>
  <c r="K100" i="2"/>
  <c r="K95" i="2"/>
  <c r="K264" i="6"/>
  <c r="K265" i="6"/>
  <c r="K267" i="6"/>
  <c r="K268" i="6"/>
  <c r="K269" i="6"/>
  <c r="K270" i="6"/>
  <c r="K271" i="6"/>
  <c r="K272" i="6"/>
  <c r="K273" i="6"/>
  <c r="K276" i="6"/>
  <c r="K277" i="6"/>
  <c r="K279" i="6"/>
  <c r="K280" i="6"/>
  <c r="K281" i="6"/>
  <c r="K282" i="6"/>
  <c r="K283" i="6"/>
  <c r="K284" i="6"/>
  <c r="K285" i="6"/>
  <c r="K292" i="6"/>
  <c r="K293" i="6"/>
  <c r="K294" i="6"/>
  <c r="K295" i="6"/>
  <c r="K297" i="6"/>
  <c r="K298" i="6"/>
  <c r="K299" i="6"/>
  <c r="K301" i="6"/>
  <c r="K312" i="6"/>
  <c r="K313" i="6"/>
  <c r="K314" i="6"/>
  <c r="K315" i="6"/>
  <c r="K317" i="6"/>
  <c r="K318" i="6"/>
  <c r="K319" i="6"/>
  <c r="K321" i="6"/>
  <c r="I264" i="6"/>
  <c r="I265" i="6"/>
  <c r="I267" i="6"/>
  <c r="I268" i="6"/>
  <c r="I269" i="6"/>
  <c r="I270" i="6"/>
  <c r="I271" i="6"/>
  <c r="I272" i="6"/>
  <c r="I273" i="6"/>
  <c r="I276" i="6"/>
  <c r="I277" i="6"/>
  <c r="I279" i="6"/>
  <c r="I280" i="6"/>
  <c r="I281" i="6"/>
  <c r="I282" i="6"/>
  <c r="I283" i="6"/>
  <c r="I284" i="6"/>
  <c r="I285" i="6"/>
  <c r="I292" i="6"/>
  <c r="I293" i="6"/>
  <c r="I294" i="6"/>
  <c r="I295" i="6"/>
  <c r="I297" i="6"/>
  <c r="I298" i="6"/>
  <c r="I299" i="6"/>
  <c r="I301" i="6"/>
  <c r="I312" i="6"/>
  <c r="I313" i="6"/>
  <c r="I314" i="6"/>
  <c r="I315" i="6"/>
  <c r="I317" i="6"/>
  <c r="I318" i="6"/>
  <c r="I319" i="6"/>
  <c r="I321" i="6"/>
  <c r="G264" i="6"/>
  <c r="G265" i="6"/>
  <c r="G267" i="6"/>
  <c r="G268" i="6"/>
  <c r="G269" i="6"/>
  <c r="G270" i="6"/>
  <c r="G271" i="6"/>
  <c r="G272" i="6"/>
  <c r="G273" i="6"/>
  <c r="G276" i="6"/>
  <c r="G277" i="6"/>
  <c r="G279" i="6"/>
  <c r="G280" i="6"/>
  <c r="G281" i="6"/>
  <c r="G282" i="6"/>
  <c r="G283" i="6"/>
  <c r="G284" i="6"/>
  <c r="G285" i="6"/>
  <c r="G292" i="6"/>
  <c r="G293" i="6"/>
  <c r="G294" i="6"/>
  <c r="G295" i="6"/>
  <c r="G297" i="6"/>
  <c r="G298" i="6"/>
  <c r="G299" i="6"/>
  <c r="G301" i="6"/>
  <c r="G312" i="6"/>
  <c r="G313" i="6"/>
  <c r="G314" i="6"/>
  <c r="G315" i="6"/>
  <c r="G317" i="6"/>
  <c r="G318" i="6"/>
  <c r="G319" i="6"/>
  <c r="G321" i="6"/>
  <c r="E264" i="6"/>
  <c r="E265" i="6"/>
  <c r="E267" i="6"/>
  <c r="E268" i="6"/>
  <c r="E269" i="6"/>
  <c r="E270" i="6"/>
  <c r="E271" i="6"/>
  <c r="E272" i="6"/>
  <c r="E273" i="6"/>
  <c r="E276" i="6"/>
  <c r="E277" i="6"/>
  <c r="E279" i="6"/>
  <c r="E280" i="6"/>
  <c r="E281" i="6"/>
  <c r="E282" i="6"/>
  <c r="E283" i="6"/>
  <c r="E284" i="6"/>
  <c r="E285" i="6"/>
  <c r="E292" i="6"/>
  <c r="E293" i="6"/>
  <c r="E294" i="6"/>
  <c r="E295" i="6"/>
  <c r="E297" i="6"/>
  <c r="E298" i="6"/>
  <c r="E299" i="6"/>
  <c r="E301" i="6"/>
  <c r="E312" i="6"/>
  <c r="E313" i="6"/>
  <c r="E314" i="6"/>
  <c r="E315" i="6"/>
  <c r="E317" i="6"/>
  <c r="E318" i="6"/>
  <c r="E319" i="6"/>
  <c r="E321" i="6"/>
  <c r="C264" i="6"/>
  <c r="C265" i="6"/>
  <c r="C267" i="6"/>
  <c r="C268" i="6"/>
  <c r="C269" i="6"/>
  <c r="C270" i="6"/>
  <c r="C271" i="6"/>
  <c r="C272" i="6"/>
  <c r="C273" i="6"/>
  <c r="C276" i="6"/>
  <c r="C277" i="6"/>
  <c r="C279" i="6"/>
  <c r="C280" i="6"/>
  <c r="C281" i="6"/>
  <c r="C282" i="6"/>
  <c r="C283" i="6"/>
  <c r="C284" i="6"/>
  <c r="C285" i="6"/>
  <c r="C292" i="6"/>
  <c r="C293" i="6"/>
  <c r="C294" i="6"/>
  <c r="C295" i="6"/>
  <c r="C297" i="6"/>
  <c r="C298" i="6"/>
  <c r="C299" i="6"/>
  <c r="C301" i="6"/>
  <c r="C312" i="6"/>
  <c r="C313" i="6"/>
  <c r="C314" i="6"/>
  <c r="C315" i="6"/>
  <c r="C317" i="6"/>
  <c r="C318" i="6"/>
  <c r="C319" i="6"/>
  <c r="C321" i="6"/>
  <c r="K228" i="6"/>
  <c r="K229" i="6"/>
  <c r="K230" i="6"/>
  <c r="K231" i="6"/>
  <c r="K235" i="6"/>
  <c r="K236" i="6"/>
  <c r="K237" i="6"/>
  <c r="K238" i="6"/>
  <c r="I228" i="6"/>
  <c r="I229" i="6"/>
  <c r="I230" i="6"/>
  <c r="I231" i="6"/>
  <c r="I235" i="6"/>
  <c r="I236" i="6"/>
  <c r="I237" i="6"/>
  <c r="I238" i="6"/>
  <c r="G228" i="6"/>
  <c r="G229" i="6"/>
  <c r="G230" i="6"/>
  <c r="G231" i="6"/>
  <c r="G235" i="6"/>
  <c r="G236" i="6"/>
  <c r="G237" i="6"/>
  <c r="G238" i="6"/>
  <c r="E228" i="6"/>
  <c r="E229" i="6"/>
  <c r="E230" i="6"/>
  <c r="E231" i="6"/>
  <c r="E235" i="6"/>
  <c r="E236" i="6"/>
  <c r="E237" i="6"/>
  <c r="E238" i="6"/>
  <c r="C228" i="6"/>
  <c r="C229" i="6"/>
  <c r="C230" i="6"/>
  <c r="C231" i="6"/>
  <c r="C235" i="6"/>
  <c r="C236" i="6"/>
  <c r="C237" i="6"/>
  <c r="C238" i="6"/>
  <c r="E182" i="6"/>
  <c r="E183" i="6"/>
  <c r="E184" i="6"/>
  <c r="E185" i="6"/>
  <c r="E187" i="6"/>
  <c r="E188" i="6"/>
  <c r="E189" i="6"/>
  <c r="E190" i="6"/>
  <c r="C182" i="6"/>
  <c r="C183" i="6"/>
  <c r="C184" i="6"/>
  <c r="C185" i="6"/>
  <c r="C187" i="6"/>
  <c r="C188" i="6"/>
  <c r="C189" i="6"/>
  <c r="C190" i="6"/>
  <c r="G182" i="6"/>
  <c r="G183" i="6"/>
  <c r="G184" i="6"/>
  <c r="G185" i="6"/>
  <c r="G187" i="6"/>
  <c r="G188" i="6"/>
  <c r="G189" i="6"/>
  <c r="G190" i="6"/>
  <c r="I182" i="6"/>
  <c r="I183" i="6"/>
  <c r="I184" i="6"/>
  <c r="I185" i="6"/>
  <c r="I187" i="6"/>
  <c r="I188" i="6"/>
  <c r="I189" i="6"/>
  <c r="I190" i="6"/>
  <c r="K182" i="6"/>
  <c r="K183" i="6"/>
  <c r="K184" i="6"/>
  <c r="K185" i="6"/>
  <c r="K187" i="6"/>
  <c r="K188" i="6"/>
  <c r="K189" i="6"/>
  <c r="K190" i="6"/>
  <c r="E202" i="6"/>
  <c r="E46" i="4" s="1"/>
  <c r="C202" i="6"/>
  <c r="C46" i="4" s="1"/>
  <c r="G202" i="6"/>
  <c r="G46" i="4" s="1"/>
  <c r="I202" i="6"/>
  <c r="I46" i="4" s="1"/>
  <c r="K202" i="6"/>
  <c r="K46" i="4" s="1"/>
  <c r="E206" i="6"/>
  <c r="E207" i="6"/>
  <c r="E208" i="6"/>
  <c r="E209" i="6"/>
  <c r="E210" i="6"/>
  <c r="E211" i="6"/>
  <c r="E212" i="6"/>
  <c r="E213" i="6"/>
  <c r="E214" i="6"/>
  <c r="C206" i="6"/>
  <c r="C207" i="6"/>
  <c r="C208" i="6"/>
  <c r="C209" i="6"/>
  <c r="C210" i="6"/>
  <c r="C211" i="6"/>
  <c r="C212" i="6"/>
  <c r="C213" i="6"/>
  <c r="C214" i="6"/>
  <c r="G206" i="6"/>
  <c r="G207" i="6"/>
  <c r="G208" i="6"/>
  <c r="G209" i="6"/>
  <c r="G210" i="6"/>
  <c r="G211" i="6"/>
  <c r="G212" i="6"/>
  <c r="G213" i="6"/>
  <c r="G214" i="6"/>
  <c r="I206" i="6"/>
  <c r="I207" i="6"/>
  <c r="I208" i="6"/>
  <c r="I209" i="6"/>
  <c r="I210" i="6"/>
  <c r="I211" i="6"/>
  <c r="I212" i="6"/>
  <c r="I213" i="6"/>
  <c r="I214" i="6"/>
  <c r="K206" i="6"/>
  <c r="K207" i="6"/>
  <c r="K208" i="6"/>
  <c r="K209" i="6"/>
  <c r="K210" i="6"/>
  <c r="K211" i="6"/>
  <c r="K212" i="6"/>
  <c r="K213" i="6"/>
  <c r="K214" i="6"/>
  <c r="E215" i="6"/>
  <c r="E48" i="4" s="1"/>
  <c r="C215" i="6"/>
  <c r="C48" i="4" s="1"/>
  <c r="G215" i="6"/>
  <c r="G48" i="4" s="1"/>
  <c r="I215" i="6"/>
  <c r="I48" i="4" s="1"/>
  <c r="K215" i="6"/>
  <c r="K48" i="4" s="1"/>
  <c r="E243" i="6"/>
  <c r="E244" i="6"/>
  <c r="E245" i="6"/>
  <c r="E246" i="6"/>
  <c r="E247" i="6"/>
  <c r="E248" i="6"/>
  <c r="E249" i="6"/>
  <c r="E250" i="6"/>
  <c r="E251" i="6"/>
  <c r="C243" i="6"/>
  <c r="C244" i="6"/>
  <c r="C245" i="6"/>
  <c r="C246" i="6"/>
  <c r="C247" i="6"/>
  <c r="C248" i="6"/>
  <c r="C249" i="6"/>
  <c r="C250" i="6"/>
  <c r="C251" i="6"/>
  <c r="G243" i="6"/>
  <c r="G244" i="6"/>
  <c r="G245" i="6"/>
  <c r="G246" i="6"/>
  <c r="G247" i="6"/>
  <c r="G248" i="6"/>
  <c r="G249" i="6"/>
  <c r="G250" i="6"/>
  <c r="G251" i="6"/>
  <c r="I243" i="6"/>
  <c r="I244" i="6"/>
  <c r="I245" i="6"/>
  <c r="I246" i="6"/>
  <c r="I247" i="6"/>
  <c r="I248" i="6"/>
  <c r="I249" i="6"/>
  <c r="I250" i="6"/>
  <c r="I251" i="6"/>
  <c r="K243" i="6"/>
  <c r="K244" i="6"/>
  <c r="K245" i="6"/>
  <c r="K246" i="6"/>
  <c r="K247" i="6"/>
  <c r="K248" i="6"/>
  <c r="K249" i="6"/>
  <c r="K250" i="6"/>
  <c r="K251" i="6"/>
  <c r="E253" i="6"/>
  <c r="E254" i="6"/>
  <c r="E255" i="6"/>
  <c r="C253" i="6"/>
  <c r="C254" i="6"/>
  <c r="C255" i="6"/>
  <c r="G253" i="6"/>
  <c r="G254" i="6"/>
  <c r="G255" i="6"/>
  <c r="I253" i="6"/>
  <c r="I254" i="6"/>
  <c r="I255" i="6"/>
  <c r="K253" i="6"/>
  <c r="K254" i="6"/>
  <c r="K255" i="6"/>
  <c r="E256" i="6"/>
  <c r="C256" i="6"/>
  <c r="G256" i="6"/>
  <c r="I256" i="6"/>
  <c r="K256" i="6"/>
  <c r="C1" i="3"/>
  <c r="B1" i="5" s="1"/>
  <c r="C3" i="10" s="1"/>
  <c r="C37" i="10" s="1"/>
  <c r="C60" i="10" s="1"/>
  <c r="H28" i="5"/>
  <c r="F11" i="8"/>
  <c r="F12" i="8"/>
  <c r="H68" i="5"/>
  <c r="H75" i="5"/>
  <c r="E47" i="10"/>
  <c r="K5" i="2"/>
  <c r="K17" i="2"/>
  <c r="K24" i="2"/>
  <c r="K221" i="6"/>
  <c r="K52" i="4" s="1"/>
  <c r="K27" i="2"/>
  <c r="K223" i="6"/>
  <c r="K30" i="2"/>
  <c r="K224" i="6"/>
  <c r="K33" i="2"/>
  <c r="K225" i="6"/>
  <c r="K36" i="2"/>
  <c r="K226" i="6"/>
  <c r="K40" i="2"/>
  <c r="K45" i="2"/>
  <c r="K50" i="2"/>
  <c r="K55" i="2"/>
  <c r="K60" i="2"/>
  <c r="K232" i="6" s="1"/>
  <c r="K63" i="2"/>
  <c r="K75" i="2"/>
  <c r="K201" i="6" s="1"/>
  <c r="K77" i="2"/>
  <c r="K110" i="2" s="1"/>
  <c r="K80" i="2"/>
  <c r="K85" i="2"/>
  <c r="K90" i="2"/>
  <c r="K105" i="2"/>
  <c r="K112" i="2"/>
  <c r="K115" i="2"/>
  <c r="K118" i="2"/>
  <c r="K121" i="2"/>
  <c r="K124" i="2"/>
  <c r="K127" i="2"/>
  <c r="K135" i="2"/>
  <c r="K290" i="6" s="1"/>
  <c r="K151" i="2"/>
  <c r="K156" i="2"/>
  <c r="K159" i="2"/>
  <c r="K162" i="2"/>
  <c r="K211" i="2" s="1"/>
  <c r="K168" i="2"/>
  <c r="K171" i="2"/>
  <c r="K174" i="2"/>
  <c r="K177" i="2"/>
  <c r="K180" i="2"/>
  <c r="K185" i="2"/>
  <c r="K190" i="2"/>
  <c r="K195" i="2"/>
  <c r="K200" i="2"/>
  <c r="K203" i="2"/>
  <c r="K206" i="2"/>
  <c r="I223" i="6"/>
  <c r="I224" i="6"/>
  <c r="I225" i="6"/>
  <c r="I226" i="6"/>
  <c r="I232" i="6"/>
  <c r="I233" i="6"/>
  <c r="I201" i="6"/>
  <c r="I290" i="6"/>
  <c r="G220" i="6"/>
  <c r="G51" i="4" s="1"/>
  <c r="G223" i="6"/>
  <c r="G224" i="6"/>
  <c r="G225" i="6"/>
  <c r="G226" i="6"/>
  <c r="G232" i="6"/>
  <c r="G233" i="6"/>
  <c r="G201" i="6"/>
  <c r="G290" i="6"/>
  <c r="G327" i="6"/>
  <c r="G71" i="4" s="1"/>
  <c r="E221" i="6"/>
  <c r="E52" i="4" s="1"/>
  <c r="E225" i="6"/>
  <c r="E232" i="6"/>
  <c r="C221" i="6"/>
  <c r="C52" i="4" s="1"/>
  <c r="C223" i="6"/>
  <c r="C233" i="6"/>
  <c r="C290" i="6"/>
  <c r="B1" i="10"/>
  <c r="B59" i="10" s="1"/>
  <c r="E80" i="10"/>
  <c r="K80" i="10"/>
  <c r="K4" i="6"/>
  <c r="K5" i="6"/>
  <c r="K6" i="6"/>
  <c r="I4" i="6"/>
  <c r="I5" i="6"/>
  <c r="I6" i="6"/>
  <c r="K107" i="6"/>
  <c r="K109" i="6"/>
  <c r="K110" i="6"/>
  <c r="K111" i="6"/>
  <c r="K113" i="6"/>
  <c r="K114" i="6"/>
  <c r="K115" i="6"/>
  <c r="K116" i="6"/>
  <c r="K117" i="6"/>
  <c r="I107" i="6"/>
  <c r="I109" i="6"/>
  <c r="I110" i="6"/>
  <c r="I111" i="6"/>
  <c r="I113" i="6"/>
  <c r="I114" i="6"/>
  <c r="I115" i="6"/>
  <c r="I116" i="6"/>
  <c r="I117" i="6"/>
  <c r="A1" i="8"/>
  <c r="E4" i="6"/>
  <c r="E5" i="6"/>
  <c r="E6" i="6"/>
  <c r="E107" i="6"/>
  <c r="E109" i="6"/>
  <c r="E110" i="6"/>
  <c r="E111" i="6"/>
  <c r="E113" i="6"/>
  <c r="E114" i="6"/>
  <c r="E115" i="6"/>
  <c r="E116" i="6"/>
  <c r="E117" i="6"/>
  <c r="G4" i="6"/>
  <c r="G5" i="6"/>
  <c r="G6" i="6"/>
  <c r="G107" i="6"/>
  <c r="G109" i="6"/>
  <c r="G110" i="6"/>
  <c r="G111" i="6"/>
  <c r="G113" i="6"/>
  <c r="G114" i="6"/>
  <c r="G115" i="6"/>
  <c r="G116" i="6"/>
  <c r="G117" i="6"/>
  <c r="C53" i="6"/>
  <c r="C54" i="6"/>
  <c r="C55" i="6"/>
  <c r="C56" i="6"/>
  <c r="C57" i="6"/>
  <c r="C58" i="6"/>
  <c r="C59" i="6"/>
  <c r="C62" i="6"/>
  <c r="C63" i="6"/>
  <c r="C64" i="6"/>
  <c r="C65" i="6"/>
  <c r="C66" i="6"/>
  <c r="C71" i="6"/>
  <c r="C74" i="6"/>
  <c r="C77" i="6"/>
  <c r="C80" i="6"/>
  <c r="C83" i="6"/>
  <c r="C84" i="6"/>
  <c r="C85" i="6"/>
  <c r="C86" i="6"/>
  <c r="C88" i="6"/>
  <c r="C91" i="6"/>
  <c r="C72" i="6"/>
  <c r="C75" i="6"/>
  <c r="C78" i="6"/>
  <c r="C81" i="6"/>
  <c r="C89" i="6"/>
  <c r="C92" i="6"/>
  <c r="K120" i="6"/>
  <c r="K121" i="6"/>
  <c r="K122" i="6"/>
  <c r="K123" i="6"/>
  <c r="K124" i="6"/>
  <c r="K125" i="6"/>
  <c r="K126" i="6"/>
  <c r="K127" i="6"/>
  <c r="K128" i="6"/>
  <c r="K129" i="6"/>
  <c r="I120" i="6"/>
  <c r="I121" i="6"/>
  <c r="I122" i="6"/>
  <c r="I123" i="6"/>
  <c r="I124" i="6"/>
  <c r="I125" i="6"/>
  <c r="I127" i="6"/>
  <c r="I128" i="6"/>
  <c r="I129" i="6"/>
  <c r="G120" i="6"/>
  <c r="G121" i="6"/>
  <c r="G122" i="6"/>
  <c r="G123" i="6"/>
  <c r="G124" i="6"/>
  <c r="G125" i="6"/>
  <c r="G126" i="6"/>
  <c r="G127" i="6"/>
  <c r="G128" i="6"/>
  <c r="G129" i="6"/>
  <c r="E120" i="6"/>
  <c r="E121" i="6"/>
  <c r="E122" i="6"/>
  <c r="E123" i="6"/>
  <c r="E124" i="6"/>
  <c r="E125" i="6"/>
  <c r="E126" i="6"/>
  <c r="E127" i="6"/>
  <c r="E128" i="6"/>
  <c r="E129" i="6"/>
  <c r="C120" i="6"/>
  <c r="C121" i="6"/>
  <c r="C122" i="6"/>
  <c r="C123" i="6"/>
  <c r="C124" i="6"/>
  <c r="C125" i="6"/>
  <c r="C126" i="6"/>
  <c r="C127" i="6"/>
  <c r="C128" i="6"/>
  <c r="C129" i="6"/>
  <c r="B2" i="9"/>
  <c r="E133" i="6"/>
  <c r="E135" i="6"/>
  <c r="E136" i="6"/>
  <c r="E137" i="6"/>
  <c r="E139" i="6"/>
  <c r="E140" i="6"/>
  <c r="E141" i="6"/>
  <c r="E142" i="6"/>
  <c r="E143" i="6"/>
  <c r="E146" i="6"/>
  <c r="E147" i="6"/>
  <c r="E148" i="6"/>
  <c r="E149" i="6"/>
  <c r="E150" i="6"/>
  <c r="E151" i="6"/>
  <c r="E152" i="6"/>
  <c r="E153" i="6"/>
  <c r="E154" i="6"/>
  <c r="E156" i="6"/>
  <c r="E157" i="6"/>
  <c r="E158" i="6"/>
  <c r="E159" i="6"/>
  <c r="E165" i="6"/>
  <c r="E166" i="6"/>
  <c r="E167" i="6"/>
  <c r="E168" i="6"/>
  <c r="E169" i="6"/>
  <c r="E170" i="6"/>
  <c r="E171" i="6"/>
  <c r="E172" i="6"/>
  <c r="E173" i="6"/>
  <c r="E53" i="6"/>
  <c r="E54" i="6"/>
  <c r="E55" i="6"/>
  <c r="E56" i="6"/>
  <c r="E57" i="6"/>
  <c r="E58" i="6"/>
  <c r="E59" i="6"/>
  <c r="E62" i="6"/>
  <c r="E63" i="6"/>
  <c r="E64" i="6"/>
  <c r="E65" i="6"/>
  <c r="E66" i="6"/>
  <c r="E71" i="6"/>
  <c r="E74" i="6"/>
  <c r="E77" i="6"/>
  <c r="E80" i="6"/>
  <c r="E83" i="6"/>
  <c r="E84" i="6"/>
  <c r="E85" i="6"/>
  <c r="E86" i="6"/>
  <c r="E88" i="6"/>
  <c r="E91" i="6"/>
  <c r="E95" i="6"/>
  <c r="E96" i="6"/>
  <c r="E97" i="6"/>
  <c r="E98" i="6"/>
  <c r="E101" i="6"/>
  <c r="E102" i="6"/>
  <c r="E72" i="6"/>
  <c r="E75" i="6"/>
  <c r="E78" i="6"/>
  <c r="E81" i="6"/>
  <c r="E89" i="6"/>
  <c r="E92" i="6"/>
  <c r="C165" i="6"/>
  <c r="C166" i="6"/>
  <c r="C167" i="6"/>
  <c r="C168" i="6"/>
  <c r="C169" i="6"/>
  <c r="C170" i="6"/>
  <c r="C171" i="6"/>
  <c r="C172" i="6"/>
  <c r="C173" i="6"/>
  <c r="C146" i="6"/>
  <c r="C147" i="6"/>
  <c r="C148" i="6"/>
  <c r="C149" i="6"/>
  <c r="C150" i="6"/>
  <c r="C151" i="6"/>
  <c r="C152" i="6"/>
  <c r="C153" i="6"/>
  <c r="C154" i="6"/>
  <c r="C156" i="6"/>
  <c r="C157" i="6"/>
  <c r="C158" i="6"/>
  <c r="C159" i="6"/>
  <c r="G133" i="6"/>
  <c r="G135" i="6"/>
  <c r="G136" i="6"/>
  <c r="G137" i="6"/>
  <c r="G139" i="6"/>
  <c r="G140" i="6"/>
  <c r="G141" i="6"/>
  <c r="G142" i="6"/>
  <c r="G143" i="6"/>
  <c r="G146" i="6"/>
  <c r="G147" i="6"/>
  <c r="G148" i="6"/>
  <c r="G149" i="6"/>
  <c r="G150" i="6"/>
  <c r="G151" i="6"/>
  <c r="G152" i="6"/>
  <c r="G153" i="6"/>
  <c r="G154" i="6"/>
  <c r="G156" i="6"/>
  <c r="G157" i="6"/>
  <c r="G158" i="6"/>
  <c r="G159" i="6"/>
  <c r="G165" i="6"/>
  <c r="G166" i="6"/>
  <c r="G167" i="6"/>
  <c r="G168" i="6"/>
  <c r="G169" i="6"/>
  <c r="G170" i="6"/>
  <c r="G171" i="6"/>
  <c r="G172" i="6"/>
  <c r="G173" i="6"/>
  <c r="G53" i="6"/>
  <c r="G54" i="6"/>
  <c r="G55" i="6"/>
  <c r="G56" i="6"/>
  <c r="G57" i="6"/>
  <c r="G58" i="6"/>
  <c r="G59" i="6"/>
  <c r="G62" i="6"/>
  <c r="G63" i="6"/>
  <c r="G64" i="6"/>
  <c r="G65" i="6"/>
  <c r="G66" i="6"/>
  <c r="G71" i="6"/>
  <c r="G74" i="6"/>
  <c r="G77" i="6"/>
  <c r="G80" i="6"/>
  <c r="G83" i="6"/>
  <c r="G84" i="6"/>
  <c r="G85" i="6"/>
  <c r="G86" i="6"/>
  <c r="G88" i="6"/>
  <c r="G91" i="6"/>
  <c r="G95" i="6"/>
  <c r="G96" i="6"/>
  <c r="G97" i="6"/>
  <c r="G98" i="6"/>
  <c r="G101" i="6"/>
  <c r="G102" i="6"/>
  <c r="G72" i="6"/>
  <c r="G75" i="6"/>
  <c r="G78" i="6"/>
  <c r="G81" i="6"/>
  <c r="G89" i="6"/>
  <c r="G92" i="6"/>
  <c r="E42" i="6"/>
  <c r="E44" i="6"/>
  <c r="E45" i="6"/>
  <c r="E46" i="6"/>
  <c r="E48" i="6"/>
  <c r="G42" i="6"/>
  <c r="G44" i="6"/>
  <c r="G45" i="6"/>
  <c r="G46" i="6"/>
  <c r="G47" i="6"/>
  <c r="G48" i="6"/>
  <c r="I42" i="6"/>
  <c r="I44" i="6"/>
  <c r="I45" i="6"/>
  <c r="I46" i="6"/>
  <c r="I47" i="6"/>
  <c r="I48" i="6"/>
  <c r="I53" i="6"/>
  <c r="I54" i="6"/>
  <c r="I55" i="6"/>
  <c r="I56" i="6"/>
  <c r="I57" i="6"/>
  <c r="I58" i="6"/>
  <c r="I59" i="6"/>
  <c r="I62" i="6"/>
  <c r="I63" i="6"/>
  <c r="I64" i="6"/>
  <c r="I65" i="6"/>
  <c r="I66" i="6"/>
  <c r="I71" i="6"/>
  <c r="I74" i="6"/>
  <c r="I77" i="6"/>
  <c r="I80" i="6"/>
  <c r="I83" i="6"/>
  <c r="I84" i="6"/>
  <c r="I85" i="6"/>
  <c r="I86" i="6"/>
  <c r="I88" i="6"/>
  <c r="I91" i="6"/>
  <c r="I95" i="6"/>
  <c r="I96" i="6"/>
  <c r="I97" i="6"/>
  <c r="I98" i="6"/>
  <c r="I101" i="6"/>
  <c r="I102" i="6"/>
  <c r="I72" i="6"/>
  <c r="I75" i="6"/>
  <c r="I78" i="6"/>
  <c r="I81" i="6"/>
  <c r="I89" i="6"/>
  <c r="I92" i="6"/>
  <c r="I165" i="6"/>
  <c r="I166" i="6"/>
  <c r="I168" i="6"/>
  <c r="I169" i="6"/>
  <c r="I170" i="6"/>
  <c r="I171" i="6"/>
  <c r="I172" i="6"/>
  <c r="I173" i="6"/>
  <c r="I133" i="6"/>
  <c r="I135" i="6"/>
  <c r="I136" i="6"/>
  <c r="I137" i="6"/>
  <c r="I139" i="6"/>
  <c r="I140" i="6"/>
  <c r="I141" i="6"/>
  <c r="I142" i="6"/>
  <c r="I143" i="6"/>
  <c r="I146" i="6"/>
  <c r="I147" i="6"/>
  <c r="I148" i="6"/>
  <c r="I149" i="6"/>
  <c r="I150" i="6"/>
  <c r="I151" i="6"/>
  <c r="I152" i="6"/>
  <c r="I153" i="6"/>
  <c r="I154" i="6"/>
  <c r="I156" i="6"/>
  <c r="I157" i="6"/>
  <c r="I158" i="6"/>
  <c r="I159" i="6"/>
  <c r="K133" i="6"/>
  <c r="K135" i="6"/>
  <c r="K136" i="6"/>
  <c r="K137" i="6"/>
  <c r="K139" i="6"/>
  <c r="K140" i="6"/>
  <c r="K141" i="6"/>
  <c r="K142" i="6"/>
  <c r="K143" i="6"/>
  <c r="K146" i="6"/>
  <c r="K147" i="6"/>
  <c r="K148" i="6"/>
  <c r="K149" i="6"/>
  <c r="K150" i="6"/>
  <c r="K151" i="6"/>
  <c r="K152" i="6"/>
  <c r="K153" i="6"/>
  <c r="K154" i="6"/>
  <c r="K156" i="6"/>
  <c r="K157" i="6"/>
  <c r="K158" i="6"/>
  <c r="K159" i="6"/>
  <c r="K165" i="6"/>
  <c r="K166" i="6"/>
  <c r="K167" i="6"/>
  <c r="K168" i="6"/>
  <c r="K169" i="6"/>
  <c r="K170" i="6"/>
  <c r="K171" i="6"/>
  <c r="K172" i="6"/>
  <c r="K173" i="6"/>
  <c r="K42" i="6"/>
  <c r="K44" i="6"/>
  <c r="K45" i="6"/>
  <c r="K46" i="6"/>
  <c r="K47" i="6"/>
  <c r="K48" i="6"/>
  <c r="K53" i="6"/>
  <c r="K54" i="6"/>
  <c r="K55" i="6"/>
  <c r="K56" i="6"/>
  <c r="K57" i="6"/>
  <c r="K58" i="6"/>
  <c r="K59" i="6"/>
  <c r="K62" i="6"/>
  <c r="K63" i="6"/>
  <c r="K64" i="6"/>
  <c r="K65" i="6"/>
  <c r="K66" i="6"/>
  <c r="K71" i="6"/>
  <c r="K74" i="6"/>
  <c r="K77" i="6"/>
  <c r="K80" i="6"/>
  <c r="K83" i="6"/>
  <c r="K84" i="6"/>
  <c r="K85" i="6"/>
  <c r="K86" i="6"/>
  <c r="K88" i="6"/>
  <c r="K91" i="6"/>
  <c r="K95" i="6"/>
  <c r="K96" i="6"/>
  <c r="K97" i="6"/>
  <c r="K98" i="6"/>
  <c r="K101" i="6"/>
  <c r="K102" i="6"/>
  <c r="K72" i="6"/>
  <c r="K75" i="6"/>
  <c r="K78" i="6"/>
  <c r="K81" i="6"/>
  <c r="K89" i="6"/>
  <c r="K92" i="6"/>
  <c r="B38" i="4"/>
  <c r="B1" i="4"/>
  <c r="C2" i="4"/>
  <c r="C40" i="4" s="1"/>
  <c r="G90" i="6"/>
  <c r="I90" i="6"/>
  <c r="C90" i="6"/>
  <c r="C1" i="6"/>
  <c r="C178" i="6" s="1"/>
  <c r="C225" i="6"/>
  <c r="E224" i="6"/>
  <c r="K26" i="2"/>
  <c r="E47" i="6"/>
  <c r="C47" i="6"/>
  <c r="C201" i="6"/>
  <c r="C220" i="6"/>
  <c r="C51" i="4" s="1"/>
  <c r="C47" i="10"/>
  <c r="I220" i="6"/>
  <c r="F75" i="5"/>
  <c r="D68" i="5"/>
  <c r="B68" i="5"/>
  <c r="C12" i="12"/>
  <c r="G47" i="10"/>
  <c r="F28" i="5"/>
  <c r="G80" i="10"/>
  <c r="I47" i="10"/>
  <c r="I80" i="10"/>
  <c r="I327" i="6"/>
  <c r="I71" i="4" s="1"/>
  <c r="C327" i="6"/>
  <c r="C71" i="4" s="1"/>
  <c r="G221" i="6"/>
  <c r="G52" i="4" s="1"/>
  <c r="E1" i="6" l="1"/>
  <c r="E178" i="6" s="1"/>
  <c r="G2" i="2"/>
  <c r="I2" i="2" s="1"/>
  <c r="E76" i="10"/>
  <c r="G214" i="2"/>
  <c r="E138" i="2"/>
  <c r="E78" i="3"/>
  <c r="B10" i="12"/>
  <c r="B15" i="12" s="1"/>
  <c r="K327" i="6"/>
  <c r="K71" i="4" s="1"/>
  <c r="K213" i="2"/>
  <c r="I77" i="3"/>
  <c r="B12" i="8"/>
  <c r="E43" i="4"/>
  <c r="E2" i="4"/>
  <c r="E40" i="4" s="1"/>
  <c r="C2" i="9"/>
  <c r="E1" i="3"/>
  <c r="D1" i="5" s="1"/>
  <c r="E3" i="10" s="1"/>
  <c r="E37" i="10" s="1"/>
  <c r="E60" i="10" s="1"/>
  <c r="D18" i="12"/>
  <c r="D22" i="12" s="1"/>
  <c r="E90" i="6"/>
  <c r="K233" i="6"/>
  <c r="K90" i="6"/>
  <c r="K39" i="2"/>
  <c r="K66" i="2" s="1"/>
  <c r="K67" i="2" s="1"/>
  <c r="K138" i="2" s="1"/>
  <c r="K214" i="2" s="1"/>
  <c r="K220" i="6"/>
  <c r="D20" i="12"/>
  <c r="B28" i="5"/>
  <c r="B35" i="5" s="1"/>
  <c r="C13" i="10" s="1"/>
  <c r="C80" i="10"/>
  <c r="C77" i="3"/>
  <c r="C78" i="3" s="1"/>
  <c r="E223" i="6"/>
  <c r="E220" i="6"/>
  <c r="E51" i="4" s="1"/>
  <c r="B22" i="8" s="1"/>
  <c r="B18" i="12"/>
  <c r="B22" i="12" s="1"/>
  <c r="G77" i="3"/>
  <c r="C214" i="2"/>
  <c r="K45" i="4"/>
  <c r="F91" i="9"/>
  <c r="K136" i="2"/>
  <c r="C224" i="6"/>
  <c r="C53" i="4" s="1"/>
  <c r="K130" i="2"/>
  <c r="D12" i="12"/>
  <c r="E213" i="2"/>
  <c r="H12" i="8"/>
  <c r="D12" i="8"/>
  <c r="D62" i="5"/>
  <c r="E21" i="10" s="1"/>
  <c r="D23" i="8"/>
  <c r="F7" i="5"/>
  <c r="G7" i="10" s="1"/>
  <c r="B69" i="5"/>
  <c r="C45" i="4"/>
  <c r="E22" i="12"/>
  <c r="J68" i="5"/>
  <c r="J69" i="5" s="1"/>
  <c r="H23" i="8"/>
  <c r="K25" i="3"/>
  <c r="K42" i="3" s="1"/>
  <c r="K43" i="3" s="1"/>
  <c r="K75" i="3" s="1"/>
  <c r="K77" i="3" s="1"/>
  <c r="E53" i="10"/>
  <c r="G53" i="10"/>
  <c r="C76" i="10"/>
  <c r="J7" i="5"/>
  <c r="K7" i="10" s="1"/>
  <c r="J62" i="5"/>
  <c r="K21" i="10" s="1"/>
  <c r="K92" i="10" s="1"/>
  <c r="B62" i="5"/>
  <c r="C21" i="10" s="1"/>
  <c r="C92" i="10" s="1"/>
  <c r="J12" i="5"/>
  <c r="D35" i="5"/>
  <c r="E13" i="10" s="1"/>
  <c r="I53" i="10"/>
  <c r="D69" i="5"/>
  <c r="H62" i="5"/>
  <c r="I21" i="10" s="1"/>
  <c r="I92" i="10" s="1"/>
  <c r="F35" i="5"/>
  <c r="G13" i="10" s="1"/>
  <c r="G76" i="10"/>
  <c r="J54" i="5"/>
  <c r="K17" i="10" s="1"/>
  <c r="K88" i="10" s="1"/>
  <c r="D12" i="5"/>
  <c r="D7" i="5"/>
  <c r="E7" i="10" s="1"/>
  <c r="J35" i="5"/>
  <c r="K13" i="10" s="1"/>
  <c r="C22" i="12"/>
  <c r="H76" i="5"/>
  <c r="J76" i="5"/>
  <c r="H69" i="5"/>
  <c r="F62" i="5"/>
  <c r="G21" i="10" s="1"/>
  <c r="F12" i="5"/>
  <c r="B76" i="5"/>
  <c r="H54" i="5"/>
  <c r="I17" i="10" s="1"/>
  <c r="H12" i="5"/>
  <c r="B12" i="5"/>
  <c r="B7" i="5"/>
  <c r="B54" i="5"/>
  <c r="C17" i="10" s="1"/>
  <c r="F76" i="5"/>
  <c r="D54" i="5"/>
  <c r="E17" i="10" s="1"/>
  <c r="F69" i="5"/>
  <c r="D76" i="5"/>
  <c r="C53" i="10"/>
  <c r="K53" i="10"/>
  <c r="F54" i="5"/>
  <c r="G17" i="10" s="1"/>
  <c r="H35" i="5"/>
  <c r="I13" i="10" s="1"/>
  <c r="H7" i="5"/>
  <c r="B36" i="10"/>
  <c r="K240" i="6"/>
  <c r="D27" i="12"/>
  <c r="D28" i="12"/>
  <c r="I216" i="6"/>
  <c r="C25" i="12"/>
  <c r="C57" i="4"/>
  <c r="C160" i="6"/>
  <c r="C27" i="4" s="1"/>
  <c r="E26" i="12"/>
  <c r="G67" i="6"/>
  <c r="G12" i="4" s="1"/>
  <c r="C60" i="6"/>
  <c r="C11" i="4" s="1"/>
  <c r="E27" i="12"/>
  <c r="B27" i="12"/>
  <c r="I47" i="4"/>
  <c r="B25" i="12"/>
  <c r="E14" i="4"/>
  <c r="G7" i="6"/>
  <c r="D66" i="12" s="1"/>
  <c r="G286" i="6"/>
  <c r="G63" i="4" s="1"/>
  <c r="D16" i="8"/>
  <c r="B23" i="8"/>
  <c r="F16" i="8"/>
  <c r="C93" i="6"/>
  <c r="I41" i="6"/>
  <c r="F23" i="8"/>
  <c r="K51" i="4"/>
  <c r="G103" i="6"/>
  <c r="G13" i="4" s="1"/>
  <c r="G60" i="6"/>
  <c r="G11" i="4" s="1"/>
  <c r="G130" i="6"/>
  <c r="I309" i="6"/>
  <c r="I66" i="4" s="1"/>
  <c r="I274" i="6"/>
  <c r="I62" i="4" s="1"/>
  <c r="C7" i="6"/>
  <c r="C4" i="4" s="1"/>
  <c r="C49" i="6"/>
  <c r="C8" i="4" s="1"/>
  <c r="C6" i="4"/>
  <c r="C103" i="6"/>
  <c r="C13" i="4" s="1"/>
  <c r="G118" i="6"/>
  <c r="K67" i="6"/>
  <c r="K12" i="4" s="1"/>
  <c r="E60" i="6"/>
  <c r="E11" i="4" s="1"/>
  <c r="C28" i="12"/>
  <c r="C26" i="12"/>
  <c r="E57" i="4"/>
  <c r="K56" i="4"/>
  <c r="H19" i="8"/>
  <c r="C42" i="4"/>
  <c r="E33" i="12"/>
  <c r="H16" i="8"/>
  <c r="I60" i="6"/>
  <c r="I11" i="4" s="1"/>
  <c r="E67" i="6"/>
  <c r="C40" i="12" s="1"/>
  <c r="E160" i="6"/>
  <c r="E27" i="4" s="1"/>
  <c r="E28" i="12"/>
  <c r="K118" i="6"/>
  <c r="K22" i="4" s="1"/>
  <c r="F28" i="8"/>
  <c r="G57" i="4"/>
  <c r="E56" i="4"/>
  <c r="C47" i="4"/>
  <c r="I203" i="6"/>
  <c r="E203" i="6"/>
  <c r="I322" i="6"/>
  <c r="I67" i="4" s="1"/>
  <c r="I14" i="4"/>
  <c r="E7" i="6"/>
  <c r="E286" i="6"/>
  <c r="E63" i="4" s="1"/>
  <c r="G240" i="6"/>
  <c r="B27" i="8"/>
  <c r="C216" i="6"/>
  <c r="K60" i="6"/>
  <c r="K11" i="4" s="1"/>
  <c r="K174" i="6"/>
  <c r="K32" i="4" s="1"/>
  <c r="C27" i="12"/>
  <c r="E144" i="6"/>
  <c r="C33" i="12"/>
  <c r="D26" i="12"/>
  <c r="I7" i="6"/>
  <c r="E66" i="12" s="1"/>
  <c r="K309" i="6"/>
  <c r="K66" i="4" s="1"/>
  <c r="F27" i="8"/>
  <c r="B16" i="8"/>
  <c r="C322" i="6"/>
  <c r="C67" i="4" s="1"/>
  <c r="K203" i="6"/>
  <c r="D24" i="12"/>
  <c r="E130" i="6"/>
  <c r="E23" i="4" s="1"/>
  <c r="E53" i="4"/>
  <c r="E24" i="12"/>
  <c r="E174" i="6"/>
  <c r="E32" i="4" s="1"/>
  <c r="K130" i="6"/>
  <c r="K23" i="4" s="1"/>
  <c r="E240" i="6"/>
  <c r="C43" i="4"/>
  <c r="I49" i="6"/>
  <c r="I8" i="4" s="1"/>
  <c r="K49" i="6"/>
  <c r="K8" i="4" s="1"/>
  <c r="E93" i="6"/>
  <c r="B28" i="12"/>
  <c r="B26" i="12"/>
  <c r="C67" i="6"/>
  <c r="K7" i="6"/>
  <c r="E4" i="12" s="1"/>
  <c r="B19" i="8"/>
  <c r="E322" i="6"/>
  <c r="E67" i="4" s="1"/>
  <c r="E6" i="4"/>
  <c r="I6" i="4"/>
  <c r="K93" i="6"/>
  <c r="C24" i="12"/>
  <c r="E49" i="6"/>
  <c r="E8" i="4" s="1"/>
  <c r="B24" i="12"/>
  <c r="G274" i="6"/>
  <c r="I93" i="6"/>
  <c r="I56" i="4"/>
  <c r="I257" i="6"/>
  <c r="G56" i="4"/>
  <c r="I51" i="4"/>
  <c r="I240" i="6"/>
  <c r="I45" i="4"/>
  <c r="I160" i="6"/>
  <c r="I144" i="6"/>
  <c r="G6" i="4"/>
  <c r="K6" i="4"/>
  <c r="D49" i="12"/>
  <c r="G49" i="6"/>
  <c r="G8" i="4" s="1"/>
  <c r="C257" i="6"/>
  <c r="G322" i="6"/>
  <c r="G67" i="4" s="1"/>
  <c r="G309" i="6"/>
  <c r="E49" i="12"/>
  <c r="K14" i="4"/>
  <c r="H27" i="8"/>
  <c r="K57" i="4"/>
  <c r="K257" i="6"/>
  <c r="K216" i="6"/>
  <c r="K47" i="4"/>
  <c r="C174" i="6"/>
  <c r="C130" i="6"/>
  <c r="D33" i="12"/>
  <c r="I130" i="6"/>
  <c r="D19" i="8"/>
  <c r="F19" i="8"/>
  <c r="E216" i="6"/>
  <c r="E54" i="4"/>
  <c r="C309" i="6"/>
  <c r="C286" i="6"/>
  <c r="C63" i="4" s="1"/>
  <c r="C274" i="6"/>
  <c r="C203" i="6"/>
  <c r="E45" i="4"/>
  <c r="K103" i="6"/>
  <c r="K13" i="4" s="1"/>
  <c r="I67" i="6"/>
  <c r="D40" i="12" s="1"/>
  <c r="G160" i="6"/>
  <c r="G144" i="6"/>
  <c r="E103" i="6"/>
  <c r="G45" i="4"/>
  <c r="I53" i="4"/>
  <c r="H28" i="8"/>
  <c r="B28" i="8"/>
  <c r="D28" i="8"/>
  <c r="D27" i="8"/>
  <c r="I42" i="4"/>
  <c r="I44" i="4" s="1"/>
  <c r="E42" i="4"/>
  <c r="I54" i="4"/>
  <c r="K54" i="4"/>
  <c r="C49" i="12"/>
  <c r="E25" i="12"/>
  <c r="D25" i="12"/>
  <c r="I5" i="4"/>
  <c r="K41" i="6"/>
  <c r="E118" i="6"/>
  <c r="C144" i="6"/>
  <c r="I103" i="6"/>
  <c r="I13" i="4" s="1"/>
  <c r="G14" i="4"/>
  <c r="G93" i="6"/>
  <c r="G174" i="6"/>
  <c r="C14" i="4"/>
  <c r="I118" i="6"/>
  <c r="G53" i="4"/>
  <c r="K53" i="4"/>
  <c r="E257" i="6"/>
  <c r="G47" i="4"/>
  <c r="G216" i="6"/>
  <c r="G42" i="4"/>
  <c r="G44" i="4" s="1"/>
  <c r="G203" i="6"/>
  <c r="E309" i="6"/>
  <c r="E274" i="6"/>
  <c r="K286" i="6"/>
  <c r="K63" i="4" s="1"/>
  <c r="K274" i="6"/>
  <c r="B49" i="12"/>
  <c r="C41" i="6"/>
  <c r="C5" i="4"/>
  <c r="E5" i="4"/>
  <c r="E41" i="6"/>
  <c r="G41" i="6"/>
  <c r="G5" i="4"/>
  <c r="K5" i="4"/>
  <c r="C118" i="6"/>
  <c r="K160" i="6"/>
  <c r="K27" i="4" s="1"/>
  <c r="I174" i="6"/>
  <c r="I57" i="4"/>
  <c r="G257" i="6"/>
  <c r="E47" i="4"/>
  <c r="K42" i="4"/>
  <c r="K44" i="4" s="1"/>
  <c r="K144" i="6"/>
  <c r="B33" i="12"/>
  <c r="C56" i="4"/>
  <c r="C54" i="4"/>
  <c r="G54" i="4"/>
  <c r="I286" i="6"/>
  <c r="I63" i="4" s="1"/>
  <c r="K322" i="6"/>
  <c r="K67" i="4" s="1"/>
  <c r="E92" i="10" l="1"/>
  <c r="E91" i="9"/>
  <c r="C240" i="6"/>
  <c r="B2" i="8"/>
  <c r="B8" i="8" s="1"/>
  <c r="I214" i="2"/>
  <c r="I218" i="6"/>
  <c r="D29" i="12"/>
  <c r="D30" i="12" s="1"/>
  <c r="E44" i="4"/>
  <c r="D84" i="9"/>
  <c r="C10" i="12"/>
  <c r="C15" i="12" s="1"/>
  <c r="G78" i="3"/>
  <c r="G1" i="6"/>
  <c r="G178" i="6" s="1"/>
  <c r="G1" i="3"/>
  <c r="F1" i="5" s="1"/>
  <c r="G3" i="10" s="1"/>
  <c r="G37" i="10" s="1"/>
  <c r="G60" i="10" s="1"/>
  <c r="G2" i="4"/>
  <c r="G40" i="4" s="1"/>
  <c r="D2" i="9"/>
  <c r="D10" i="12"/>
  <c r="D15" i="12" s="1"/>
  <c r="I78" i="3"/>
  <c r="C87" i="9"/>
  <c r="F87" i="9"/>
  <c r="D22" i="8"/>
  <c r="B87" i="9"/>
  <c r="E87" i="9"/>
  <c r="D87" i="9"/>
  <c r="C91" i="9"/>
  <c r="F84" i="9"/>
  <c r="J19" i="5"/>
  <c r="K9" i="10" s="1"/>
  <c r="E214" i="2"/>
  <c r="B3" i="12"/>
  <c r="B6" i="12" s="1"/>
  <c r="D91" i="9"/>
  <c r="H7" i="10"/>
  <c r="D25" i="8"/>
  <c r="G41" i="10"/>
  <c r="G55" i="10" s="1"/>
  <c r="K41" i="10"/>
  <c r="L43" i="10" s="1"/>
  <c r="F13" i="10"/>
  <c r="D78" i="5"/>
  <c r="E25" i="10" s="1"/>
  <c r="F25" i="10" s="1"/>
  <c r="B78" i="5"/>
  <c r="C25" i="10" s="1"/>
  <c r="C96" i="10" s="1"/>
  <c r="C218" i="6"/>
  <c r="K259" i="6"/>
  <c r="E12" i="4"/>
  <c r="G131" i="6"/>
  <c r="C55" i="4"/>
  <c r="G259" i="6"/>
  <c r="K4" i="4"/>
  <c r="B66" i="12"/>
  <c r="E259" i="6"/>
  <c r="F25" i="8"/>
  <c r="C15" i="4"/>
  <c r="E10" i="12"/>
  <c r="E15" i="12" s="1"/>
  <c r="K78" i="3"/>
  <c r="F21" i="10"/>
  <c r="F78" i="5"/>
  <c r="G25" i="10" s="1"/>
  <c r="G96" i="10" s="1"/>
  <c r="L7" i="10"/>
  <c r="L17" i="10"/>
  <c r="D19" i="5"/>
  <c r="E9" i="10" s="1"/>
  <c r="E11" i="10" s="1"/>
  <c r="D65" i="9"/>
  <c r="L13" i="10"/>
  <c r="G92" i="10"/>
  <c r="L21" i="10"/>
  <c r="D21" i="5"/>
  <c r="D37" i="5" s="1"/>
  <c r="D56" i="5" s="1"/>
  <c r="D64" i="5" s="1"/>
  <c r="J78" i="5"/>
  <c r="K25" i="10" s="1"/>
  <c r="K96" i="10" s="1"/>
  <c r="F7" i="10"/>
  <c r="E41" i="10"/>
  <c r="F19" i="5"/>
  <c r="G9" i="10" s="1"/>
  <c r="D97" i="9" s="1"/>
  <c r="H13" i="10"/>
  <c r="H21" i="10"/>
  <c r="H78" i="5"/>
  <c r="I25" i="10" s="1"/>
  <c r="I96" i="10" s="1"/>
  <c r="I88" i="10"/>
  <c r="E88" i="10"/>
  <c r="F17" i="10"/>
  <c r="H19" i="5"/>
  <c r="I9" i="10" s="1"/>
  <c r="I7" i="10"/>
  <c r="G88" i="10"/>
  <c r="H17" i="10"/>
  <c r="C88" i="10"/>
  <c r="C7" i="10"/>
  <c r="J21" i="5"/>
  <c r="J37" i="5" s="1"/>
  <c r="J56" i="5" s="1"/>
  <c r="J64" i="5" s="1"/>
  <c r="B19" i="5"/>
  <c r="C9" i="10" s="1"/>
  <c r="B91" i="9"/>
  <c r="B35" i="12"/>
  <c r="B36" i="12" s="1"/>
  <c r="D4" i="12"/>
  <c r="C50" i="6"/>
  <c r="B43" i="12"/>
  <c r="E50" i="6"/>
  <c r="K323" i="6"/>
  <c r="D17" i="8"/>
  <c r="C43" i="12"/>
  <c r="C67" i="12"/>
  <c r="G4" i="4"/>
  <c r="G218" i="6"/>
  <c r="G55" i="4"/>
  <c r="C4" i="12"/>
  <c r="G22" i="4"/>
  <c r="E218" i="6"/>
  <c r="K24" i="4"/>
  <c r="E43" i="12"/>
  <c r="I76" i="4"/>
  <c r="C29" i="12"/>
  <c r="C30" i="12" s="1"/>
  <c r="D43" i="12"/>
  <c r="C44" i="4"/>
  <c r="G23" i="4"/>
  <c r="I50" i="6"/>
  <c r="G50" i="6"/>
  <c r="E67" i="12"/>
  <c r="D26" i="8"/>
  <c r="C104" i="6"/>
  <c r="E26" i="4"/>
  <c r="E28" i="4" s="1"/>
  <c r="E161" i="6"/>
  <c r="K68" i="4"/>
  <c r="E55" i="4"/>
  <c r="K218" i="6"/>
  <c r="K55" i="4"/>
  <c r="I4" i="4"/>
  <c r="K131" i="6"/>
  <c r="B25" i="8"/>
  <c r="I259" i="6"/>
  <c r="I68" i="4"/>
  <c r="H26" i="8"/>
  <c r="K104" i="6"/>
  <c r="B67" i="12"/>
  <c r="E4" i="4"/>
  <c r="B4" i="12"/>
  <c r="C66" i="12"/>
  <c r="D67" i="12"/>
  <c r="K50" i="6"/>
  <c r="I323" i="6"/>
  <c r="B40" i="12"/>
  <c r="C12" i="4"/>
  <c r="C131" i="6"/>
  <c r="C22" i="4"/>
  <c r="B57" i="12"/>
  <c r="D18" i="8"/>
  <c r="F18" i="8"/>
  <c r="G32" i="4"/>
  <c r="C26" i="4"/>
  <c r="C161" i="6"/>
  <c r="C62" i="4"/>
  <c r="C287" i="6"/>
  <c r="C32" i="4"/>
  <c r="B60" i="12"/>
  <c r="H22" i="8"/>
  <c r="F22" i="8"/>
  <c r="K7" i="4"/>
  <c r="E22" i="4"/>
  <c r="C57" i="12"/>
  <c r="E131" i="6"/>
  <c r="E46" i="12"/>
  <c r="E60" i="12"/>
  <c r="I32" i="4"/>
  <c r="G7" i="4"/>
  <c r="C7" i="4"/>
  <c r="H25" i="8"/>
  <c r="G49" i="4"/>
  <c r="E57" i="12"/>
  <c r="I22" i="4"/>
  <c r="I131" i="6"/>
  <c r="G104" i="6"/>
  <c r="C46" i="12"/>
  <c r="D46" i="12"/>
  <c r="G26" i="4"/>
  <c r="G161" i="6"/>
  <c r="B17" i="8"/>
  <c r="I23" i="4"/>
  <c r="E29" i="12"/>
  <c r="E30" i="12" s="1"/>
  <c r="C23" i="4"/>
  <c r="B29" i="12"/>
  <c r="B30" i="12" s="1"/>
  <c r="H18" i="8"/>
  <c r="I287" i="6"/>
  <c r="G323" i="6"/>
  <c r="G66" i="4"/>
  <c r="G68" i="4" s="1"/>
  <c r="I26" i="4"/>
  <c r="I161" i="6"/>
  <c r="H17" i="8"/>
  <c r="F17" i="8"/>
  <c r="I64" i="4"/>
  <c r="K161" i="6"/>
  <c r="K26" i="4"/>
  <c r="E66" i="4"/>
  <c r="E68" i="4" s="1"/>
  <c r="E323" i="6"/>
  <c r="I15" i="4"/>
  <c r="I12" i="4"/>
  <c r="E40" i="12"/>
  <c r="I104" i="6"/>
  <c r="K15" i="4"/>
  <c r="K16" i="4" s="1"/>
  <c r="K49" i="4"/>
  <c r="H15" i="8"/>
  <c r="E7" i="4"/>
  <c r="K62" i="4"/>
  <c r="K287" i="6"/>
  <c r="I55" i="4"/>
  <c r="E13" i="4"/>
  <c r="E104" i="6"/>
  <c r="B18" i="8"/>
  <c r="E287" i="6"/>
  <c r="E62" i="4"/>
  <c r="I7" i="4"/>
  <c r="F15" i="8"/>
  <c r="I49" i="4"/>
  <c r="D35" i="12"/>
  <c r="D36" i="12" s="1"/>
  <c r="C35" i="12"/>
  <c r="C36" i="12" s="1"/>
  <c r="G27" i="4"/>
  <c r="C259" i="6"/>
  <c r="C66" i="4"/>
  <c r="C68" i="4" s="1"/>
  <c r="C323" i="6"/>
  <c r="B46" i="12"/>
  <c r="D57" i="12"/>
  <c r="I27" i="4"/>
  <c r="E35" i="12"/>
  <c r="E36" i="12" s="1"/>
  <c r="B26" i="8"/>
  <c r="F26" i="8"/>
  <c r="G62" i="4"/>
  <c r="G287" i="6"/>
  <c r="G15" i="4"/>
  <c r="D60" i="12" l="1"/>
  <c r="H3" i="8"/>
  <c r="C84" i="9"/>
  <c r="D99" i="9"/>
  <c r="H55" i="10"/>
  <c r="I261" i="6"/>
  <c r="I331" i="6" s="1"/>
  <c r="E49" i="4"/>
  <c r="E58" i="4" s="1"/>
  <c r="D15" i="8"/>
  <c r="D53" i="12"/>
  <c r="C60" i="12"/>
  <c r="C64" i="12" s="1"/>
  <c r="G261" i="6"/>
  <c r="G331" i="6" s="1"/>
  <c r="I1" i="6"/>
  <c r="I178" i="6" s="1"/>
  <c r="I1" i="3"/>
  <c r="H1" i="5" s="1"/>
  <c r="I3" i="10" s="1"/>
  <c r="I37" i="10" s="1"/>
  <c r="I60" i="10" s="1"/>
  <c r="I2" i="4"/>
  <c r="I40" i="4" s="1"/>
  <c r="K2" i="2"/>
  <c r="E2" i="9"/>
  <c r="J17" i="10"/>
  <c r="C3" i="12"/>
  <c r="C6" i="12" s="1"/>
  <c r="D2" i="8"/>
  <c r="D8" i="8" s="1"/>
  <c r="E84" i="9"/>
  <c r="C49" i="4"/>
  <c r="C58" i="4" s="1"/>
  <c r="C20" i="9" s="1"/>
  <c r="B84" i="9"/>
  <c r="H43" i="10"/>
  <c r="L49" i="10"/>
  <c r="H47" i="10"/>
  <c r="H51" i="10"/>
  <c r="D137" i="9"/>
  <c r="H49" i="10"/>
  <c r="G64" i="10"/>
  <c r="H96" i="10" s="1"/>
  <c r="H53" i="10"/>
  <c r="H41" i="10"/>
  <c r="H45" i="10"/>
  <c r="J80" i="5"/>
  <c r="J84" i="5" s="1"/>
  <c r="G11" i="10"/>
  <c r="G15" i="10" s="1"/>
  <c r="G57" i="10" s="1"/>
  <c r="K55" i="10"/>
  <c r="L55" i="10" s="1"/>
  <c r="L25" i="10"/>
  <c r="F137" i="9"/>
  <c r="E96" i="10"/>
  <c r="D80" i="5"/>
  <c r="D84" i="5" s="1"/>
  <c r="D86" i="5" s="1"/>
  <c r="L53" i="10"/>
  <c r="D25" i="10"/>
  <c r="L51" i="10"/>
  <c r="L41" i="10"/>
  <c r="L45" i="10"/>
  <c r="L47" i="10"/>
  <c r="K64" i="10"/>
  <c r="L92" i="10" s="1"/>
  <c r="D17" i="10"/>
  <c r="H25" i="10"/>
  <c r="C261" i="6"/>
  <c r="C331" i="6" s="1"/>
  <c r="C16" i="4"/>
  <c r="B24" i="8"/>
  <c r="K261" i="6"/>
  <c r="K331" i="6" s="1"/>
  <c r="F24" i="8"/>
  <c r="K9" i="4"/>
  <c r="F42" i="9" s="1"/>
  <c r="G24" i="4"/>
  <c r="E261" i="6"/>
  <c r="E331" i="6" s="1"/>
  <c r="G105" i="6"/>
  <c r="C105" i="6"/>
  <c r="C53" i="12"/>
  <c r="F9" i="10"/>
  <c r="C97" i="9"/>
  <c r="E15" i="10"/>
  <c r="F11" i="10"/>
  <c r="E37" i="12"/>
  <c r="F21" i="5"/>
  <c r="F37" i="5" s="1"/>
  <c r="F56" i="5" s="1"/>
  <c r="F64" i="5" s="1"/>
  <c r="F80" i="5" s="1"/>
  <c r="F84" i="5" s="1"/>
  <c r="F86" i="5" s="1"/>
  <c r="J13" i="10"/>
  <c r="F41" i="10"/>
  <c r="C137" i="9"/>
  <c r="F47" i="10"/>
  <c r="F53" i="10"/>
  <c r="E55" i="10"/>
  <c r="F45" i="10"/>
  <c r="F51" i="10"/>
  <c r="F43" i="10"/>
  <c r="F49" i="10"/>
  <c r="E64" i="10"/>
  <c r="H9" i="10"/>
  <c r="E97" i="9"/>
  <c r="D7" i="10"/>
  <c r="C41" i="10"/>
  <c r="C65" i="9"/>
  <c r="C11" i="10"/>
  <c r="D13" i="10"/>
  <c r="D21" i="10"/>
  <c r="I41" i="10"/>
  <c r="I11" i="10"/>
  <c r="E65" i="9"/>
  <c r="J7" i="10"/>
  <c r="F65" i="9"/>
  <c r="J21" i="10"/>
  <c r="J25" i="10"/>
  <c r="H84" i="10"/>
  <c r="D9" i="10"/>
  <c r="B97" i="9"/>
  <c r="J9" i="10"/>
  <c r="L9" i="10"/>
  <c r="F97" i="9"/>
  <c r="K11" i="10"/>
  <c r="B21" i="5"/>
  <c r="B37" i="5" s="1"/>
  <c r="B56" i="5" s="1"/>
  <c r="B64" i="5" s="1"/>
  <c r="B80" i="5" s="1"/>
  <c r="B84" i="5" s="1"/>
  <c r="B86" i="5" s="1"/>
  <c r="H21" i="5"/>
  <c r="H37" i="5" s="1"/>
  <c r="H56" i="5" s="1"/>
  <c r="H64" i="5" s="1"/>
  <c r="H80" i="5" s="1"/>
  <c r="H84" i="5" s="1"/>
  <c r="H86" i="5" s="1"/>
  <c r="F33" i="9"/>
  <c r="B37" i="12"/>
  <c r="I16" i="4"/>
  <c r="I325" i="6"/>
  <c r="I329" i="6" s="1"/>
  <c r="K325" i="6"/>
  <c r="K329" i="6" s="1"/>
  <c r="F36" i="9"/>
  <c r="F30" i="9"/>
  <c r="I105" i="6"/>
  <c r="G9" i="4"/>
  <c r="D24" i="8"/>
  <c r="E53" i="12"/>
  <c r="E105" i="6"/>
  <c r="K162" i="6"/>
  <c r="D64" i="12"/>
  <c r="D37" i="12"/>
  <c r="K175" i="6"/>
  <c r="B15" i="8"/>
  <c r="B64" i="12"/>
  <c r="B53" i="12"/>
  <c r="E64" i="12"/>
  <c r="K105" i="6"/>
  <c r="F57" i="9"/>
  <c r="F54" i="9"/>
  <c r="I24" i="4"/>
  <c r="C64" i="4"/>
  <c r="C76" i="4"/>
  <c r="G325" i="6"/>
  <c r="G329" i="6" s="1"/>
  <c r="H24" i="8"/>
  <c r="G64" i="4"/>
  <c r="G76" i="4"/>
  <c r="C37" i="12"/>
  <c r="E64" i="4"/>
  <c r="E76" i="4"/>
  <c r="K76" i="4"/>
  <c r="K77" i="4" s="1"/>
  <c r="K64" i="4"/>
  <c r="K28" i="4"/>
  <c r="G58" i="4"/>
  <c r="C28" i="4"/>
  <c r="C24" i="4"/>
  <c r="I58" i="4"/>
  <c r="G175" i="6"/>
  <c r="G162" i="6"/>
  <c r="I9" i="4"/>
  <c r="I70" i="4"/>
  <c r="G28" i="4"/>
  <c r="E175" i="6"/>
  <c r="E162" i="6"/>
  <c r="G16" i="4"/>
  <c r="D57" i="9" s="1"/>
  <c r="E325" i="6"/>
  <c r="E329" i="6" s="1"/>
  <c r="E15" i="4"/>
  <c r="E9" i="4"/>
  <c r="K58" i="4"/>
  <c r="I28" i="4"/>
  <c r="I162" i="6"/>
  <c r="I175" i="6"/>
  <c r="C9" i="4"/>
  <c r="E24" i="4"/>
  <c r="C325" i="6"/>
  <c r="C329" i="6" s="1"/>
  <c r="C162" i="6"/>
  <c r="C175" i="6"/>
  <c r="C99" i="9" l="1"/>
  <c r="B99" i="9"/>
  <c r="F99" i="9"/>
  <c r="E99" i="9"/>
  <c r="F55" i="10"/>
  <c r="E57" i="10"/>
  <c r="I77" i="4"/>
  <c r="H80" i="10"/>
  <c r="H88" i="10"/>
  <c r="H70" i="10"/>
  <c r="D14" i="9"/>
  <c r="D17" i="9"/>
  <c r="D33" i="9"/>
  <c r="K2" i="4"/>
  <c r="K40" i="4" s="1"/>
  <c r="K1" i="3"/>
  <c r="J1" i="5" s="1"/>
  <c r="K3" i="10" s="1"/>
  <c r="K37" i="10" s="1"/>
  <c r="K60" i="10" s="1"/>
  <c r="F2" i="9"/>
  <c r="K1" i="6"/>
  <c r="K178" i="6" s="1"/>
  <c r="F15" i="10"/>
  <c r="C17" i="9"/>
  <c r="D3" i="12"/>
  <c r="D6" i="12" s="1"/>
  <c r="F2" i="8"/>
  <c r="F8" i="8" s="1"/>
  <c r="H74" i="10"/>
  <c r="H68" i="10"/>
  <c r="H66" i="10"/>
  <c r="H76" i="10"/>
  <c r="G78" i="10"/>
  <c r="H78" i="10" s="1"/>
  <c r="H64" i="10"/>
  <c r="H11" i="10"/>
  <c r="H72" i="10"/>
  <c r="L76" i="10"/>
  <c r="B54" i="9"/>
  <c r="B57" i="9"/>
  <c r="H92" i="10"/>
  <c r="L84" i="10"/>
  <c r="L88" i="10"/>
  <c r="L80" i="10"/>
  <c r="L74" i="10"/>
  <c r="L96" i="10"/>
  <c r="L70" i="10"/>
  <c r="L64" i="10"/>
  <c r="K78" i="10"/>
  <c r="L66" i="10"/>
  <c r="L68" i="10"/>
  <c r="L72" i="10"/>
  <c r="C103" i="9"/>
  <c r="C14" i="9"/>
  <c r="D36" i="9"/>
  <c r="K18" i="4"/>
  <c r="L7" i="4" s="1"/>
  <c r="F39" i="9"/>
  <c r="E57" i="9"/>
  <c r="D30" i="9"/>
  <c r="D42" i="9"/>
  <c r="D39" i="9"/>
  <c r="E54" i="9"/>
  <c r="E19" i="10"/>
  <c r="E65" i="12"/>
  <c r="E68" i="12" s="1"/>
  <c r="F84" i="10"/>
  <c r="F74" i="10"/>
  <c r="F80" i="10"/>
  <c r="F70" i="10"/>
  <c r="F72" i="10"/>
  <c r="F64" i="10"/>
  <c r="E78" i="10"/>
  <c r="F92" i="10"/>
  <c r="F66" i="10"/>
  <c r="F68" i="10"/>
  <c r="F76" i="10"/>
  <c r="D65" i="12"/>
  <c r="D68" i="12" s="1"/>
  <c r="F88" i="10"/>
  <c r="F96" i="10"/>
  <c r="H15" i="10"/>
  <c r="G19" i="10"/>
  <c r="D103" i="9"/>
  <c r="J51" i="10"/>
  <c r="E137" i="9"/>
  <c r="J41" i="10"/>
  <c r="I55" i="10"/>
  <c r="I64" i="10"/>
  <c r="J47" i="10"/>
  <c r="J49" i="10"/>
  <c r="J45" i="10"/>
  <c r="J53" i="10"/>
  <c r="J43" i="10"/>
  <c r="J11" i="10"/>
  <c r="I15" i="10"/>
  <c r="D11" i="10"/>
  <c r="C15" i="10"/>
  <c r="D43" i="10"/>
  <c r="D47" i="10"/>
  <c r="D41" i="10"/>
  <c r="D45" i="10"/>
  <c r="C64" i="10"/>
  <c r="B137" i="9"/>
  <c r="C55" i="10"/>
  <c r="D49" i="10"/>
  <c r="D51" i="10"/>
  <c r="D53" i="10"/>
  <c r="K15" i="10"/>
  <c r="L11" i="10"/>
  <c r="B65" i="12"/>
  <c r="B68" i="12" s="1"/>
  <c r="G18" i="4"/>
  <c r="H9" i="4" s="1"/>
  <c r="G77" i="4"/>
  <c r="E30" i="4"/>
  <c r="C30" i="9"/>
  <c r="C33" i="9"/>
  <c r="C36" i="9"/>
  <c r="F23" i="9"/>
  <c r="E132" i="9"/>
  <c r="I78" i="4"/>
  <c r="I73" i="4"/>
  <c r="E122" i="9"/>
  <c r="E125" i="9" s="1"/>
  <c r="E129" i="9" s="1"/>
  <c r="E48" i="9"/>
  <c r="K70" i="4"/>
  <c r="F76" i="9"/>
  <c r="C30" i="4"/>
  <c r="B30" i="9"/>
  <c r="B36" i="9"/>
  <c r="B33" i="9"/>
  <c r="G70" i="4"/>
  <c r="F3" i="8" s="1"/>
  <c r="E77" i="4"/>
  <c r="I30" i="4"/>
  <c r="E36" i="9"/>
  <c r="E33" i="9"/>
  <c r="E30" i="9"/>
  <c r="B39" i="9"/>
  <c r="B42" i="9"/>
  <c r="C18" i="4"/>
  <c r="C39" i="9"/>
  <c r="C42" i="9"/>
  <c r="E16" i="4"/>
  <c r="E42" i="9"/>
  <c r="I18" i="4"/>
  <c r="E39" i="9"/>
  <c r="E76" i="9"/>
  <c r="F20" i="9"/>
  <c r="K30" i="4"/>
  <c r="C65" i="12"/>
  <c r="C68" i="12" s="1"/>
  <c r="D54" i="9"/>
  <c r="C70" i="4"/>
  <c r="E70" i="4"/>
  <c r="E20" i="9"/>
  <c r="D76" i="9"/>
  <c r="D20" i="9"/>
  <c r="C76" i="9"/>
  <c r="G30" i="4"/>
  <c r="D3" i="8" l="1"/>
  <c r="B3" i="8"/>
  <c r="C108" i="9"/>
  <c r="C110" i="9" s="1"/>
  <c r="D108" i="9"/>
  <c r="D110" i="9" s="1"/>
  <c r="J55" i="10"/>
  <c r="I57" i="10"/>
  <c r="D55" i="10"/>
  <c r="C57" i="10"/>
  <c r="B17" i="9"/>
  <c r="H5" i="4"/>
  <c r="H2" i="8"/>
  <c r="H8" i="8" s="1"/>
  <c r="E3" i="12"/>
  <c r="E6" i="12" s="1"/>
  <c r="F103" i="9"/>
  <c r="F17" i="9"/>
  <c r="F14" i="9"/>
  <c r="E103" i="9"/>
  <c r="E17" i="9"/>
  <c r="E14" i="9"/>
  <c r="G82" i="10"/>
  <c r="L4" i="4"/>
  <c r="L13" i="4"/>
  <c r="L5" i="4"/>
  <c r="L15" i="4"/>
  <c r="L16" i="4"/>
  <c r="L9" i="4"/>
  <c r="L6" i="4"/>
  <c r="L8" i="4"/>
  <c r="L11" i="4"/>
  <c r="L18" i="4"/>
  <c r="F19" i="10"/>
  <c r="E23" i="10"/>
  <c r="E27" i="10" s="1"/>
  <c r="K82" i="10"/>
  <c r="L78" i="10"/>
  <c r="L14" i="4"/>
  <c r="L12" i="4"/>
  <c r="H14" i="4"/>
  <c r="H13" i="4"/>
  <c r="H16" i="4"/>
  <c r="H7" i="4"/>
  <c r="H4" i="4"/>
  <c r="F78" i="10"/>
  <c r="E82" i="10"/>
  <c r="D68" i="9"/>
  <c r="D15" i="10"/>
  <c r="C19" i="10"/>
  <c r="F23" i="10"/>
  <c r="I78" i="10"/>
  <c r="J72" i="10"/>
  <c r="J84" i="10"/>
  <c r="J80" i="10"/>
  <c r="J64" i="10"/>
  <c r="J92" i="10"/>
  <c r="J74" i="10"/>
  <c r="J76" i="10"/>
  <c r="J66" i="10"/>
  <c r="J68" i="10"/>
  <c r="J70" i="10"/>
  <c r="J96" i="10"/>
  <c r="J88" i="10"/>
  <c r="I19" i="10"/>
  <c r="E11" i="9" s="1"/>
  <c r="J15" i="10"/>
  <c r="E8" i="9"/>
  <c r="D84" i="10"/>
  <c r="D66" i="10"/>
  <c r="C78" i="10"/>
  <c r="D64" i="10"/>
  <c r="D72" i="10"/>
  <c r="D80" i="10"/>
  <c r="D68" i="10"/>
  <c r="D70" i="10"/>
  <c r="D74" i="10"/>
  <c r="D76" i="10"/>
  <c r="D92" i="10"/>
  <c r="D96" i="10"/>
  <c r="D88" i="10"/>
  <c r="G86" i="10"/>
  <c r="H82" i="10"/>
  <c r="L15" i="10"/>
  <c r="K19" i="10"/>
  <c r="F11" i="9" s="1"/>
  <c r="B103" i="9"/>
  <c r="H19" i="10"/>
  <c r="G23" i="10"/>
  <c r="H6" i="4"/>
  <c r="H12" i="4"/>
  <c r="H11" i="4"/>
  <c r="H15" i="4"/>
  <c r="H8" i="4"/>
  <c r="H18" i="4"/>
  <c r="E73" i="9"/>
  <c r="F8" i="9"/>
  <c r="J18" i="4"/>
  <c r="J6" i="4"/>
  <c r="J8" i="4"/>
  <c r="J14" i="4"/>
  <c r="J5" i="4"/>
  <c r="J4" i="4"/>
  <c r="J11" i="4"/>
  <c r="J13" i="4"/>
  <c r="J7" i="4"/>
  <c r="J15" i="4"/>
  <c r="J16" i="4"/>
  <c r="J12" i="4"/>
  <c r="C54" i="9"/>
  <c r="C57" i="9"/>
  <c r="F73" i="9"/>
  <c r="D18" i="4"/>
  <c r="C11" i="9"/>
  <c r="C8" i="9"/>
  <c r="D4" i="4"/>
  <c r="D13" i="4"/>
  <c r="D12" i="4"/>
  <c r="D8" i="4"/>
  <c r="D6" i="4"/>
  <c r="D11" i="4"/>
  <c r="D15" i="4"/>
  <c r="D14" i="4"/>
  <c r="D5" i="4"/>
  <c r="D7" i="4"/>
  <c r="D16" i="4"/>
  <c r="C48" i="9"/>
  <c r="C132" i="9"/>
  <c r="E73" i="4"/>
  <c r="C122" i="9"/>
  <c r="C125" i="9" s="1"/>
  <c r="C129" i="9" s="1"/>
  <c r="D23" i="9"/>
  <c r="E78" i="4"/>
  <c r="B48" i="9"/>
  <c r="C73" i="4"/>
  <c r="B122" i="9"/>
  <c r="B125" i="9" s="1"/>
  <c r="B129" i="9" s="1"/>
  <c r="C23" i="9"/>
  <c r="C78" i="4"/>
  <c r="B132" i="9"/>
  <c r="F51" i="9"/>
  <c r="K34" i="4"/>
  <c r="L30" i="4" s="1"/>
  <c r="D9" i="4"/>
  <c r="I34" i="4"/>
  <c r="E51" i="9"/>
  <c r="D48" i="9"/>
  <c r="E23" i="9"/>
  <c r="G73" i="4"/>
  <c r="G78" i="4"/>
  <c r="I79" i="4" s="1"/>
  <c r="D132" i="9"/>
  <c r="D122" i="9"/>
  <c r="D125" i="9" s="1"/>
  <c r="D129" i="9" s="1"/>
  <c r="E134" i="9"/>
  <c r="E139" i="9" s="1"/>
  <c r="E34" i="4"/>
  <c r="F30" i="4" s="1"/>
  <c r="C51" i="9"/>
  <c r="G34" i="4"/>
  <c r="H30" i="4" s="1"/>
  <c r="D51" i="9"/>
  <c r="J9" i="4"/>
  <c r="E18" i="4"/>
  <c r="F16" i="4" s="1"/>
  <c r="B51" i="9"/>
  <c r="C34" i="4"/>
  <c r="D30" i="4" s="1"/>
  <c r="F48" i="9"/>
  <c r="K78" i="4"/>
  <c r="K79" i="4" s="1"/>
  <c r="K73" i="4"/>
  <c r="F122" i="9"/>
  <c r="F125" i="9" s="1"/>
  <c r="F129" i="9" s="1"/>
  <c r="F132" i="9"/>
  <c r="F108" i="9" l="1"/>
  <c r="F110" i="9" s="1"/>
  <c r="B108" i="9"/>
  <c r="B110" i="9" s="1"/>
  <c r="E108" i="9"/>
  <c r="E110" i="9" s="1"/>
  <c r="L82" i="10"/>
  <c r="K86" i="10"/>
  <c r="E79" i="4"/>
  <c r="F82" i="10"/>
  <c r="E86" i="10"/>
  <c r="K23" i="10"/>
  <c r="L19" i="10"/>
  <c r="C82" i="10"/>
  <c r="D78" i="10"/>
  <c r="C68" i="9"/>
  <c r="G90" i="10"/>
  <c r="H86" i="10"/>
  <c r="I82" i="10"/>
  <c r="E68" i="9"/>
  <c r="J78" i="10"/>
  <c r="F68" i="9"/>
  <c r="F29" i="10"/>
  <c r="E31" i="10"/>
  <c r="E33" i="10" s="1"/>
  <c r="F27" i="10"/>
  <c r="C23" i="10"/>
  <c r="D19" i="10"/>
  <c r="H23" i="10"/>
  <c r="G27" i="10"/>
  <c r="J19" i="10"/>
  <c r="I23" i="10"/>
  <c r="C134" i="9"/>
  <c r="C139" i="9" s="1"/>
  <c r="G79" i="4"/>
  <c r="J34" i="4"/>
  <c r="J27" i="4"/>
  <c r="J26" i="4"/>
  <c r="J23" i="4"/>
  <c r="J32" i="4"/>
  <c r="J22" i="4"/>
  <c r="J28" i="4"/>
  <c r="J24" i="4"/>
  <c r="D134" i="9"/>
  <c r="D139" i="9" s="1"/>
  <c r="H34" i="4"/>
  <c r="H22" i="4"/>
  <c r="H23" i="4"/>
  <c r="H27" i="4"/>
  <c r="H24" i="4"/>
  <c r="H32" i="4"/>
  <c r="H26" i="4"/>
  <c r="H28" i="4"/>
  <c r="D34" i="4"/>
  <c r="D27" i="4"/>
  <c r="D32" i="4"/>
  <c r="D23" i="4"/>
  <c r="D22" i="4"/>
  <c r="D26" i="4"/>
  <c r="D28" i="4"/>
  <c r="D24" i="4"/>
  <c r="D8" i="9"/>
  <c r="F12" i="4"/>
  <c r="C73" i="9"/>
  <c r="F14" i="4"/>
  <c r="F18" i="4"/>
  <c r="D11" i="9"/>
  <c r="F4" i="4"/>
  <c r="F6" i="4"/>
  <c r="F8" i="4"/>
  <c r="F5" i="4"/>
  <c r="F11" i="4"/>
  <c r="F7" i="4"/>
  <c r="F13" i="4"/>
  <c r="F9" i="4"/>
  <c r="F15" i="4"/>
  <c r="D73" i="9"/>
  <c r="F134" i="9"/>
  <c r="F139" i="9" s="1"/>
  <c r="F26" i="4"/>
  <c r="F23" i="4"/>
  <c r="F34" i="4"/>
  <c r="F27" i="4"/>
  <c r="F28" i="4"/>
  <c r="F32" i="4"/>
  <c r="F22" i="4"/>
  <c r="F24" i="4"/>
  <c r="J30" i="4"/>
  <c r="L34" i="4"/>
  <c r="L32" i="4"/>
  <c r="L23" i="4"/>
  <c r="L22" i="4"/>
  <c r="L24" i="4"/>
  <c r="L27" i="4"/>
  <c r="L26" i="4"/>
  <c r="L28" i="4"/>
  <c r="B134" i="9"/>
  <c r="B139" i="9" s="1"/>
  <c r="K90" i="10" l="1"/>
  <c r="L86" i="10"/>
  <c r="E90" i="10"/>
  <c r="F86" i="10"/>
  <c r="F31" i="10"/>
  <c r="B9" i="8"/>
  <c r="C5" i="9"/>
  <c r="I27" i="10"/>
  <c r="J23" i="10"/>
  <c r="D82" i="10"/>
  <c r="C86" i="10"/>
  <c r="J82" i="10"/>
  <c r="I86" i="10"/>
  <c r="G31" i="10"/>
  <c r="G33" i="10" s="1"/>
  <c r="H29" i="10"/>
  <c r="H27" i="10"/>
  <c r="L23" i="10"/>
  <c r="K27" i="10"/>
  <c r="D23" i="10"/>
  <c r="C27" i="10"/>
  <c r="G94" i="10"/>
  <c r="H90" i="10"/>
  <c r="K94" i="10" l="1"/>
  <c r="L90" i="10"/>
  <c r="E94" i="10"/>
  <c r="F90" i="10"/>
  <c r="J86" i="10"/>
  <c r="I90" i="10"/>
  <c r="L27" i="10"/>
  <c r="L29" i="10"/>
  <c r="K31" i="10"/>
  <c r="K33" i="10" s="1"/>
  <c r="D9" i="8"/>
  <c r="H31" i="10"/>
  <c r="D5" i="9"/>
  <c r="G98" i="10"/>
  <c r="H94" i="10"/>
  <c r="D86" i="10"/>
  <c r="C90" i="10"/>
  <c r="B13" i="8"/>
  <c r="B20" i="8" s="1"/>
  <c r="B29" i="8"/>
  <c r="B30" i="8" s="1"/>
  <c r="D27" i="10"/>
  <c r="C31" i="10"/>
  <c r="D29" i="10"/>
  <c r="I31" i="10"/>
  <c r="I33" i="10" s="1"/>
  <c r="J27" i="10"/>
  <c r="J29" i="10"/>
  <c r="D31" i="10" l="1"/>
  <c r="C33" i="10"/>
  <c r="L94" i="10"/>
  <c r="K98" i="10"/>
  <c r="B32" i="8"/>
  <c r="B34" i="8" s="1"/>
  <c r="E98" i="10"/>
  <c r="F94" i="10"/>
  <c r="F9" i="8"/>
  <c r="J31" i="10"/>
  <c r="E5" i="9"/>
  <c r="G102" i="10"/>
  <c r="H98" i="10"/>
  <c r="H100" i="10"/>
  <c r="C94" i="10"/>
  <c r="D90" i="10"/>
  <c r="H9" i="8"/>
  <c r="L31" i="10"/>
  <c r="F5" i="9"/>
  <c r="D13" i="8"/>
  <c r="D20" i="8" s="1"/>
  <c r="D29" i="8"/>
  <c r="D30" i="8" s="1"/>
  <c r="I94" i="10"/>
  <c r="J90" i="10"/>
  <c r="H102" i="10" l="1"/>
  <c r="G104" i="10"/>
  <c r="L98" i="10"/>
  <c r="K102" i="10"/>
  <c r="L100" i="10"/>
  <c r="D32" i="8"/>
  <c r="D34" i="8" s="1"/>
  <c r="F98" i="10"/>
  <c r="F100" i="10"/>
  <c r="E102" i="10"/>
  <c r="F13" i="8"/>
  <c r="F20" i="8" s="1"/>
  <c r="F29" i="8"/>
  <c r="F30" i="8" s="1"/>
  <c r="J94" i="10"/>
  <c r="I98" i="10"/>
  <c r="C98" i="10"/>
  <c r="D94" i="10"/>
  <c r="H13" i="8"/>
  <c r="H20" i="8" s="1"/>
  <c r="H29" i="8"/>
  <c r="H30" i="8" s="1"/>
  <c r="F102" i="10" l="1"/>
  <c r="E104" i="10"/>
  <c r="L102" i="10"/>
  <c r="K104" i="10"/>
  <c r="F32" i="8"/>
  <c r="F34" i="8" s="1"/>
  <c r="C102" i="10"/>
  <c r="D98" i="10"/>
  <c r="D100" i="10"/>
  <c r="J98" i="10"/>
  <c r="I102" i="10"/>
  <c r="J100" i="10"/>
  <c r="H32" i="8"/>
  <c r="H34" i="8" s="1"/>
  <c r="J102" i="10" l="1"/>
  <c r="I104" i="10"/>
  <c r="D102" i="10"/>
  <c r="C104" i="10"/>
</calcChain>
</file>

<file path=xl/sharedStrings.xml><?xml version="1.0" encoding="utf-8"?>
<sst xmlns="http://schemas.openxmlformats.org/spreadsheetml/2006/main" count="978" uniqueCount="581">
  <si>
    <t>Crediti comm. a m/l</t>
  </si>
  <si>
    <t>Finanziamenti onerosi a bt</t>
  </si>
  <si>
    <t>Finanziamenti onerosi a m/l</t>
  </si>
  <si>
    <t>Impieghi onerosi a bt</t>
  </si>
  <si>
    <t>Impieghi onerosi a m/l</t>
  </si>
  <si>
    <t>TOTALE IMPIEGHI ONEROSI</t>
  </si>
  <si>
    <t>PFN (D)</t>
  </si>
  <si>
    <t>PN (E)</t>
  </si>
  <si>
    <t>CION (NET ASSETS)</t>
  </si>
  <si>
    <t>D + E</t>
  </si>
  <si>
    <t>per servizi (variabili)</t>
  </si>
  <si>
    <t>costi per servizi (fissi)</t>
  </si>
  <si>
    <t>2) variazione delle rimanenze di prodotti in corso di lavorazione</t>
  </si>
  <si>
    <t>d) svalutazione dei crediti compresi nell'attivo circolante</t>
  </si>
  <si>
    <t>11) variazione delle rimanenze di materie prime, sussidiarie</t>
  </si>
  <si>
    <t>variazione delle rimanenze di prodotti in corso di lavorazione</t>
  </si>
  <si>
    <t>variazione delle rimanenze di materie prime, sussidiarie</t>
  </si>
  <si>
    <t>oneri diversi di gestione (variabili)</t>
  </si>
  <si>
    <t>oneri diversi di gestione (fissi)</t>
  </si>
  <si>
    <t>b) da titoli iscritti nelle imm.ni che non costituiscono part.</t>
  </si>
  <si>
    <t>c) da titoli iscritti nell'attivo circolante che non costituiscono part.</t>
  </si>
  <si>
    <t>c) di titoli iscritti all'attivo circolante che non costituiscono part.</t>
  </si>
  <si>
    <t>REDDITO NETTO (UTILE/PERDITA)</t>
  </si>
  <si>
    <t>CONTO ECONOMICO A CV E CF</t>
  </si>
  <si>
    <t>Ricavi di Vendita</t>
  </si>
  <si>
    <t>Costi variabili di produzione</t>
  </si>
  <si>
    <t>MdC</t>
  </si>
  <si>
    <t>Costi fissi</t>
  </si>
  <si>
    <t>R.o.g.c.</t>
  </si>
  <si>
    <t>Proventi/oneri patri.</t>
  </si>
  <si>
    <t>R.o.</t>
  </si>
  <si>
    <t>Proventi/oneri fin.</t>
  </si>
  <si>
    <t>R. di comp.</t>
  </si>
  <si>
    <t>Proventi/oneri straord.</t>
  </si>
  <si>
    <t>R.A.I.</t>
  </si>
  <si>
    <t>R.N.</t>
  </si>
  <si>
    <t>imposte</t>
  </si>
  <si>
    <t>CONTO ECONOMICO A RICAVI E COSTO DEL VENDUTO</t>
  </si>
  <si>
    <t>Costo del Venduto</t>
  </si>
  <si>
    <t>CONTO ECONOMICO A VALORE AGGIUNTO</t>
  </si>
  <si>
    <t>Costi di terze economie</t>
  </si>
  <si>
    <t>VALORE AGGIUNTO</t>
  </si>
  <si>
    <t>Costo del personale</t>
  </si>
  <si>
    <t>Ammortamenti</t>
  </si>
  <si>
    <t>MARGINE OPERATIVO LORDO (EBITDA)</t>
  </si>
  <si>
    <t>R.o.g.c. (EBIT)</t>
  </si>
  <si>
    <t>INDICI DI BILANCIO</t>
  </si>
  <si>
    <t>REDDITIVITA'</t>
  </si>
  <si>
    <t>ROE</t>
  </si>
  <si>
    <t>RN(t) / PN(t-1)</t>
  </si>
  <si>
    <t>ROI</t>
  </si>
  <si>
    <t>ROGC(t) / CIGC (t-1)</t>
  </si>
  <si>
    <t>ROA</t>
  </si>
  <si>
    <t>RO(t) / CI(t-1)</t>
  </si>
  <si>
    <t>RONA</t>
  </si>
  <si>
    <t>ROS</t>
  </si>
  <si>
    <t>TASSO DI ROT. DEL C.I.</t>
  </si>
  <si>
    <t>RICAVI(t) / CION (t-1)</t>
  </si>
  <si>
    <t>SOLVIBILITA'</t>
  </si>
  <si>
    <t>(LI + LD) / PASS.bt</t>
  </si>
  <si>
    <t>MARGINE DI TESORERIA</t>
  </si>
  <si>
    <t>(LI + LD) - PASS.bt</t>
  </si>
  <si>
    <t>ATT.bt / PASS.bt</t>
  </si>
  <si>
    <t>CCN</t>
  </si>
  <si>
    <t>ATT.bt - PASS.bt</t>
  </si>
  <si>
    <t>SOLIDITA'</t>
  </si>
  <si>
    <t>D/E</t>
  </si>
  <si>
    <t>PFN / MP</t>
  </si>
  <si>
    <t>GRADO DI INDEBITAMENTO</t>
  </si>
  <si>
    <t>MT / MP</t>
  </si>
  <si>
    <t>MARGINE DI STRUTTURA</t>
  </si>
  <si>
    <t>MP - AFN</t>
  </si>
  <si>
    <t>MP / AFN</t>
  </si>
  <si>
    <t>SVILUPPO</t>
  </si>
  <si>
    <t>OPERATIVO</t>
  </si>
  <si>
    <t>DELTA FATTURATO</t>
  </si>
  <si>
    <t>STRUTTURALE</t>
  </si>
  <si>
    <t>DELTA CAPITALE INVESTITO</t>
  </si>
  <si>
    <t>DELTA VALORE AGGIUNTO</t>
  </si>
  <si>
    <t>DELTA CION</t>
  </si>
  <si>
    <t>gg medi incasso crediti</t>
  </si>
  <si>
    <t>gg medi pagamento fornitori</t>
  </si>
  <si>
    <t>gg medi stoccaggio magazzino</t>
  </si>
  <si>
    <t>Fatt. Bep</t>
  </si>
  <si>
    <t>Margine di sicurezza</t>
  </si>
  <si>
    <t>FLUSSI DI CASSA</t>
  </si>
  <si>
    <t>scrivere 0 se si vuole delta cassa (PFN di bt)</t>
  </si>
  <si>
    <t>scrivere 1 se si vuole delta PFN complessiva</t>
  </si>
  <si>
    <t>Delta PFN</t>
  </si>
  <si>
    <t>Utile (perdita) dell'esercizio</t>
  </si>
  <si>
    <t>Flusso di cassa della G. reddituale</t>
  </si>
  <si>
    <t>+/- Delta crediti comm. a b/t</t>
  </si>
  <si>
    <t>+/- Delta Ratei e risconti attivi</t>
  </si>
  <si>
    <t>+/- Delta Rimanenze</t>
  </si>
  <si>
    <t>+/- Delta debiti comm. a b/t</t>
  </si>
  <si>
    <t>+/- Delta ratei e risconti passivi</t>
  </si>
  <si>
    <t>Flusso di cassa della G. corrente</t>
  </si>
  <si>
    <t>+/- Delta imm.ni immateriali</t>
  </si>
  <si>
    <t>+/- Delta imm.ni materiali</t>
  </si>
  <si>
    <t>+/- Delta imm.finanziarie</t>
  </si>
  <si>
    <t>+/- Delta debiti fin. a m/l</t>
  </si>
  <si>
    <t>+/- Delta debiti comm. a m/l</t>
  </si>
  <si>
    <t>+/- Delta Fondi per rischi e oneri</t>
  </si>
  <si>
    <t>+/- Delta Trattamento di fine rapporto</t>
  </si>
  <si>
    <t>+/- Delta Patrimonio Netto</t>
  </si>
  <si>
    <t>Flusso di cassa della G. del consolidato</t>
  </si>
  <si>
    <t>FLUSSO DI CASSA NETTO</t>
  </si>
  <si>
    <t>Tot. Crediti comm a bt</t>
  </si>
  <si>
    <t>Imm. Finanziarie</t>
  </si>
  <si>
    <t>Altri deb comm. a m/l</t>
  </si>
  <si>
    <t>Lid. Diff/Ricavi giornalieri</t>
  </si>
  <si>
    <t>Debiti comm tot/</t>
  </si>
  <si>
    <t>Rimanenze MP/Consumo MP giornaliero</t>
  </si>
  <si>
    <t>(Fatt.(t) -Fatt. Bep)/Fatt. (t)</t>
  </si>
  <si>
    <t>Imm.ni Finanziarie caratt.</t>
  </si>
  <si>
    <t>Imm.ni Finanziarie patrim.</t>
  </si>
  <si>
    <t>Liquidità differite caratt.</t>
  </si>
  <si>
    <t>Liquidità differite patrim.</t>
  </si>
  <si>
    <t>Totale Liquidità differite</t>
  </si>
  <si>
    <t>Totale Imm.ni Finanziarie</t>
  </si>
  <si>
    <t>LI / PASS.bt</t>
  </si>
  <si>
    <t>ANALISI DI SENSITIVITA'</t>
  </si>
  <si>
    <t>Grado di Leva Operativa</t>
  </si>
  <si>
    <t>VALUTAZIONE DELLE STRATEGIE</t>
  </si>
  <si>
    <t>Ke</t>
  </si>
  <si>
    <t>TASSO FREE RISK</t>
  </si>
  <si>
    <t>b</t>
  </si>
  <si>
    <t>Formula di Hamada</t>
  </si>
  <si>
    <t>WACC</t>
  </si>
  <si>
    <t>EVA</t>
  </si>
  <si>
    <t>Tasso Free Risk + Beta x Tasso Medio</t>
  </si>
  <si>
    <t>unlevered</t>
  </si>
  <si>
    <t>Beta unlevered x [ 1 + ( D / E ) ( 1 - t )]</t>
  </si>
  <si>
    <t>Ke * E / ( D + E ) + i * ( 1 - t ) * D / ( D + E )</t>
  </si>
  <si>
    <t>i</t>
  </si>
  <si>
    <t>Market Risk Premium</t>
  </si>
  <si>
    <t>NOPAT</t>
  </si>
  <si>
    <t xml:space="preserve"> ( NOPAT/NA - WACC ) * NA</t>
  </si>
  <si>
    <t>MDC / ROGC</t>
  </si>
  <si>
    <t>Imposte medie</t>
  </si>
  <si>
    <t>PFN a breve termine</t>
  </si>
  <si>
    <t>PFN complessiva</t>
  </si>
  <si>
    <t>VARIAZIONE BT</t>
  </si>
  <si>
    <t>VARIAZIONE TOTALE</t>
  </si>
  <si>
    <t>4 bis) crediti tributari</t>
  </si>
  <si>
    <t>4 ter) imposte anticipate</t>
  </si>
  <si>
    <r>
      <t>VI -</t>
    </r>
    <r>
      <rPr>
        <i/>
        <sz val="10"/>
        <rFont val="Arial"/>
        <family val="2"/>
      </rPr>
      <t xml:space="preserve"> Riserva per azioni proprie in portafoglio</t>
    </r>
  </si>
  <si>
    <r>
      <t xml:space="preserve">V - </t>
    </r>
    <r>
      <rPr>
        <i/>
        <sz val="10"/>
        <rFont val="Arial"/>
        <family val="2"/>
      </rPr>
      <t>Riserve statutarie</t>
    </r>
  </si>
  <si>
    <t>3) debiti verso soci per finanziamenti</t>
  </si>
  <si>
    <t>4) debiti verso banche</t>
  </si>
  <si>
    <t>5) debiti verso altri finanziatori</t>
  </si>
  <si>
    <t>6) acconti</t>
  </si>
  <si>
    <t>7) debiti verso fornitori</t>
  </si>
  <si>
    <t>8) debiti rappresentati da titoli di credito</t>
  </si>
  <si>
    <t>9) debiti verso imprese controllate</t>
  </si>
  <si>
    <t>10) debiti verso imprese collegate</t>
  </si>
  <si>
    <t>11) debiti verso controllanti</t>
  </si>
  <si>
    <t>12) debiti tributari</t>
  </si>
  <si>
    <t>13) debiti verso istituti di previdenza e di sicurezza sociale</t>
  </si>
  <si>
    <t>14) altri debiti</t>
  </si>
  <si>
    <t>a) da crediti iscritti nelle immobilizzazioni</t>
  </si>
  <si>
    <t>17 bis) Utile e perdite su cambi</t>
  </si>
  <si>
    <t>Totale (15+16-17+17bis)</t>
  </si>
  <si>
    <t>23) Utile (perdita) del''esercizio</t>
  </si>
  <si>
    <t>22) imposte sul reddito dell'esercizio, correnti, differite e anticipate</t>
  </si>
  <si>
    <t>Debiti verso soci per finanziamenti</t>
  </si>
  <si>
    <t>2 bis) debiti verso soci per finanziamenti</t>
  </si>
  <si>
    <t>Utile e perdite su cambi</t>
  </si>
  <si>
    <t>ordinari</t>
  </si>
  <si>
    <t>STATO PATRIMONIALE</t>
  </si>
  <si>
    <t>natura</t>
  </si>
  <si>
    <t>ATTIVO</t>
  </si>
  <si>
    <t>A) Crediti verso soci per versamenti ancora dovuti</t>
  </si>
  <si>
    <t>esigibili ENTRO l'esercizio successivo</t>
  </si>
  <si>
    <t>esigibili OLTRE l'esercizio successivo</t>
  </si>
  <si>
    <t>B) Immobilizzazioni</t>
  </si>
  <si>
    <r>
      <t xml:space="preserve">I - </t>
    </r>
    <r>
      <rPr>
        <i/>
        <sz val="10"/>
        <rFont val="Arial"/>
        <family val="2"/>
      </rPr>
      <t>Immobilizzazioni immateriali</t>
    </r>
  </si>
  <si>
    <t>1) costi di impianto e di ampliamento</t>
  </si>
  <si>
    <t>2) costi di ricerca, di sviluppo e di pubblicità</t>
  </si>
  <si>
    <t>4) concessioni, licenze,marchi e diritti simili</t>
  </si>
  <si>
    <t>5) avviamento</t>
  </si>
  <si>
    <t>6) immmobilizzazioni in corso e acconti</t>
  </si>
  <si>
    <t>7) altre</t>
  </si>
  <si>
    <t>Totale</t>
  </si>
  <si>
    <r>
      <t xml:space="preserve">II - </t>
    </r>
    <r>
      <rPr>
        <i/>
        <sz val="10"/>
        <rFont val="Arial"/>
        <family val="2"/>
      </rPr>
      <t>Immobilizzazioni materiali</t>
    </r>
  </si>
  <si>
    <t>1) terreni e fabbricati</t>
  </si>
  <si>
    <t>2) impianti e macchinario</t>
  </si>
  <si>
    <t xml:space="preserve">3) attrezzature industriali e commerciali </t>
  </si>
  <si>
    <t>4) altri beni</t>
  </si>
  <si>
    <t>5) immobilizzazioni in corso e acconti</t>
  </si>
  <si>
    <r>
      <t xml:space="preserve">III - </t>
    </r>
    <r>
      <rPr>
        <i/>
        <sz val="10"/>
        <rFont val="Arial"/>
        <family val="2"/>
      </rPr>
      <t>Immobilizzazioni finanziarie</t>
    </r>
  </si>
  <si>
    <t>1) partecipazioni in:</t>
  </si>
  <si>
    <t>a) imprese controllate</t>
  </si>
  <si>
    <t>b) imprese collegate</t>
  </si>
  <si>
    <t>c) altre controllanti</t>
  </si>
  <si>
    <t>d) altre imprese</t>
  </si>
  <si>
    <t>2) crediti:</t>
  </si>
  <si>
    <t>a) verso imprese controllate</t>
  </si>
  <si>
    <t>fin.</t>
  </si>
  <si>
    <t>comm.</t>
  </si>
  <si>
    <t>b) verso imprese collegate</t>
  </si>
  <si>
    <t>c) verso controllanti</t>
  </si>
  <si>
    <t>d) verso altri</t>
  </si>
  <si>
    <t>3) altri titoli</t>
  </si>
  <si>
    <t>4) azioni proprie</t>
  </si>
  <si>
    <t>Totale immobilizzazioni (B)</t>
  </si>
  <si>
    <t>C) Attivo circolante</t>
  </si>
  <si>
    <r>
      <t xml:space="preserve">I - </t>
    </r>
    <r>
      <rPr>
        <i/>
        <sz val="10"/>
        <rFont val="Arial"/>
        <family val="2"/>
      </rPr>
      <t>Rimanenze</t>
    </r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</si>
  <si>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</si>
  <si>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</si>
  <si>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</si>
  <si>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</si>
  <si>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</si>
  <si>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r>
      <t xml:space="preserve">II - </t>
    </r>
    <r>
      <rPr>
        <i/>
        <sz val="10"/>
        <rFont val="Arial"/>
        <family val="2"/>
      </rPr>
      <t>Crediti</t>
    </r>
  </si>
  <si>
    <t>1) verso clienti</t>
  </si>
  <si>
    <t>2) verso imprese controllate</t>
  </si>
  <si>
    <t>3) verso imprese collegate</t>
  </si>
  <si>
    <t>4) verso controllanti</t>
  </si>
  <si>
    <t>5) verso altri</t>
  </si>
  <si>
    <r>
      <t xml:space="preserve">III - </t>
    </r>
    <r>
      <rPr>
        <i/>
        <sz val="10"/>
        <rFont val="Arial"/>
        <family val="2"/>
      </rPr>
      <t>Attività finanziarie</t>
    </r>
    <r>
      <rPr>
        <sz val="10"/>
        <rFont val="Arial"/>
        <family val="2"/>
      </rPr>
      <t xml:space="preserve"> che non costituiscono imm.ni</t>
    </r>
  </si>
  <si>
    <t>1) partecipazioni in imprese controllate</t>
  </si>
  <si>
    <t>2) partecipazioni in imprese collegate</t>
  </si>
  <si>
    <t>3) partecipazioni in imprese controllanti</t>
  </si>
  <si>
    <t>4) altre partecipazioni</t>
  </si>
  <si>
    <t>5) azioni proprie</t>
  </si>
  <si>
    <t>6) altri titoli</t>
  </si>
  <si>
    <r>
      <t xml:space="preserve">IV - </t>
    </r>
    <r>
      <rPr>
        <i/>
        <sz val="10"/>
        <rFont val="Arial"/>
        <family val="2"/>
      </rPr>
      <t>Disponibilità liquide</t>
    </r>
  </si>
  <si>
    <t>1) depositi bancari e postali</t>
  </si>
  <si>
    <t>2) assegni</t>
  </si>
  <si>
    <t>3) denaro e valori in cassa</t>
  </si>
  <si>
    <t>Totale attivo circolante ( C)</t>
  </si>
  <si>
    <t xml:space="preserve">D) Ratei e risconti </t>
  </si>
  <si>
    <t>TOTALE ATTIVO</t>
  </si>
  <si>
    <t>PASSIVO</t>
  </si>
  <si>
    <t>A) Patrimonio netto</t>
  </si>
  <si>
    <r>
      <t xml:space="preserve">I - </t>
    </r>
    <r>
      <rPr>
        <i/>
        <sz val="10"/>
        <rFont val="Arial"/>
        <family val="2"/>
      </rPr>
      <t>Capitale</t>
    </r>
  </si>
  <si>
    <r>
      <t xml:space="preserve">II - </t>
    </r>
    <r>
      <rPr>
        <i/>
        <sz val="10"/>
        <rFont val="Arial"/>
        <family val="2"/>
      </rPr>
      <t>Riserva da sovrapprezzo</t>
    </r>
  </si>
  <si>
    <r>
      <t xml:space="preserve">III - </t>
    </r>
    <r>
      <rPr>
        <i/>
        <sz val="10"/>
        <rFont val="Arial"/>
        <family val="2"/>
      </rPr>
      <t>Riserve di rivalutazione</t>
    </r>
  </si>
  <si>
    <r>
      <t xml:space="preserve">IV - </t>
    </r>
    <r>
      <rPr>
        <i/>
        <sz val="10"/>
        <rFont val="Arial"/>
        <family val="2"/>
      </rPr>
      <t>Riserva legale</t>
    </r>
  </si>
  <si>
    <r>
      <t xml:space="preserve">VII - </t>
    </r>
    <r>
      <rPr>
        <i/>
        <sz val="10"/>
        <rFont val="Arial"/>
        <family val="2"/>
      </rPr>
      <t>Altre riserve</t>
    </r>
  </si>
  <si>
    <r>
      <t xml:space="preserve">VIII - </t>
    </r>
    <r>
      <rPr>
        <i/>
        <sz val="10"/>
        <rFont val="Arial"/>
        <family val="2"/>
      </rPr>
      <t>Utili (perdite) portati a nuovo</t>
    </r>
  </si>
  <si>
    <r>
      <t xml:space="preserve">IX - </t>
    </r>
    <r>
      <rPr>
        <i/>
        <sz val="10"/>
        <rFont val="Arial"/>
        <family val="2"/>
      </rPr>
      <t>Utile (perdita) dell'esercizio</t>
    </r>
  </si>
  <si>
    <t>B) Fondi per rischi e oneri</t>
  </si>
  <si>
    <t>1) per trattamento di quiescenza e obblighi simili</t>
  </si>
  <si>
    <t>2) per imposte</t>
  </si>
  <si>
    <t>3) altri</t>
  </si>
  <si>
    <t>C) Trattamento di fine rapporto di lavoro subordinato</t>
  </si>
  <si>
    <t>D) Debiti</t>
  </si>
  <si>
    <t>1) obbligazioni</t>
  </si>
  <si>
    <t>2) obbligazioni convertibili</t>
  </si>
  <si>
    <t>E) Ratei e risconti</t>
  </si>
  <si>
    <t>CONTO ECONOMICO</t>
  </si>
  <si>
    <t>A) Valore della produzione</t>
  </si>
  <si>
    <t>1) ricavi delle vendite e delle prestazioni</t>
  </si>
  <si>
    <t>3) variazione dei lavori in corso su ordinazione</t>
  </si>
  <si>
    <t>4) incrementi di immobilizzazioni per lavori interni</t>
  </si>
  <si>
    <t>5) altri ricavi e proventi</t>
  </si>
  <si>
    <t>caratt.</t>
  </si>
  <si>
    <t>patrim.</t>
  </si>
  <si>
    <t>straor.</t>
  </si>
  <si>
    <t>B) Costi della produzione</t>
  </si>
  <si>
    <t>6) per materie prime, sussidiarie, di consumo e di merci</t>
  </si>
  <si>
    <t>7) per servizi</t>
  </si>
  <si>
    <t>8) per godimento di beni di terzi</t>
  </si>
  <si>
    <t>9) per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</si>
  <si>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</si>
  <si>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</si>
  <si>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</si>
  <si>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</si>
  <si>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</si>
  <si>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 ammortamenti e svalutazioni</t>
  </si>
  <si>
    <t>a) amm.to delle imm.ni immateriali</t>
  </si>
  <si>
    <t>b) amm.to delle imm.ni materiali</t>
  </si>
  <si>
    <t>c) altre svalutazioni delle imm.ni</t>
  </si>
  <si>
    <t>12) accantonamenti per rischi</t>
  </si>
  <si>
    <t>13) altri accantonamenti</t>
  </si>
  <si>
    <t>14) oneri diversi di gestione</t>
  </si>
  <si>
    <t>Differenza tra valore e costi della produzione (A - B)</t>
  </si>
  <si>
    <t>C) Proventi e oneri finanziari</t>
  </si>
  <si>
    <t>15) proventi da partecipazioni</t>
  </si>
  <si>
    <t>16) altri proventi finanziari</t>
  </si>
  <si>
    <t>d) proventi diversi dai precedenti</t>
  </si>
  <si>
    <t>17) interessi e altri oneri finanziari</t>
  </si>
  <si>
    <t>D) Rettifiche di valore di attività finanziarie</t>
  </si>
  <si>
    <t>18) rivalutazioni</t>
  </si>
  <si>
    <t>a) di partecipazioni</t>
  </si>
  <si>
    <t>b) di imm.ni finanziarie che non costituiscono partecipazioni</t>
  </si>
  <si>
    <t>19) svalutazioni</t>
  </si>
  <si>
    <t>Totale delle rettifiche (18-19)</t>
  </si>
  <si>
    <t>E) Proventi e oneri straordinari</t>
  </si>
  <si>
    <t>20) proventi</t>
  </si>
  <si>
    <t>plusvalenze da alienazione</t>
  </si>
  <si>
    <t>altri</t>
  </si>
  <si>
    <t>21) oneri</t>
  </si>
  <si>
    <t>minusvalenze da alienazioni</t>
  </si>
  <si>
    <t>imposte relative a esercizi precedenti</t>
  </si>
  <si>
    <t>Risultato prima delle imposte</t>
  </si>
  <si>
    <t>TOTALE PASSIVO + PN</t>
  </si>
  <si>
    <t>fisso</t>
  </si>
  <si>
    <t>var</t>
  </si>
  <si>
    <t xml:space="preserve">fisso </t>
  </si>
  <si>
    <t>var.</t>
  </si>
  <si>
    <t>Totale della partite straordinarie (20-21)</t>
  </si>
  <si>
    <t>STATO PATRIMONIALE FINANZIARIO</t>
  </si>
  <si>
    <t>Disponibilità liquide</t>
  </si>
  <si>
    <t>Totale liquidità immediate</t>
  </si>
  <si>
    <t>Crediti esigibili entro l'esercizio successivo</t>
  </si>
  <si>
    <t>6) Crediti verso soci</t>
  </si>
  <si>
    <t>7) Crediti in imm.finanziarie esigibili entro l'esercizio successivo:</t>
  </si>
  <si>
    <t>Totale liquidità differite</t>
  </si>
  <si>
    <t>Ratei e risconti</t>
  </si>
  <si>
    <t>Rimanenze</t>
  </si>
  <si>
    <t>Totale disponibilità</t>
  </si>
  <si>
    <t>TOTALE ATTIVO CORRENTE</t>
  </si>
  <si>
    <t>Immobilizzazioni immateriali</t>
  </si>
  <si>
    <t>Totale imm.ni immateriali</t>
  </si>
  <si>
    <t>Immobilizzazioni materiali</t>
  </si>
  <si>
    <t>Totale imm.ni materiali</t>
  </si>
  <si>
    <t>Immobilizzazioni finanziarie</t>
  </si>
  <si>
    <t>2) crediti in imm.ni finanziarie esigibili oltre l'esercizio successivo</t>
  </si>
  <si>
    <t>Totale imm.ni finanziarie</t>
  </si>
  <si>
    <t>Altri crediti esigibili oltre l'esercizio successivo</t>
  </si>
  <si>
    <t>Crediti verso soci</t>
  </si>
  <si>
    <t>Totale altri crediti a m/l</t>
  </si>
  <si>
    <t>TOTALE ATTIVO FISSO</t>
  </si>
  <si>
    <t>Debiti verso banche esigibili entro l'esercizio successivo</t>
  </si>
  <si>
    <t>Debiti verso altri finanziatori esigibili entro l'esercizio successivo</t>
  </si>
  <si>
    <t>obbligazioni a bt</t>
  </si>
  <si>
    <t>obbligazioni convertibili a bt</t>
  </si>
  <si>
    <t>altri debiti fin. a bt</t>
  </si>
  <si>
    <t>debiti rappresentati da titoli di credito</t>
  </si>
  <si>
    <t>debiti verso imprese controllate</t>
  </si>
  <si>
    <t>debiti verso imprese collegate</t>
  </si>
  <si>
    <t>debiti verso controllanti</t>
  </si>
  <si>
    <t>altri debiti fin.</t>
  </si>
  <si>
    <t>altri debiti comm. a bt</t>
  </si>
  <si>
    <t>acconti</t>
  </si>
  <si>
    <t>debiti v/fornitori</t>
  </si>
  <si>
    <t>debiti tributari</t>
  </si>
  <si>
    <t>debiti v/istituto di previdenza e di sicurezza sociale</t>
  </si>
  <si>
    <t>altri debiti comm.</t>
  </si>
  <si>
    <t>Totale passività correnti</t>
  </si>
  <si>
    <t>Debiti verso banche esigibili oltre l'esercizio successivo</t>
  </si>
  <si>
    <t>Debiti verso altri finanziatori esigibili oltre l'esercizio successivo</t>
  </si>
  <si>
    <t>obbligazioni a m/l</t>
  </si>
  <si>
    <t>obbligazioni convertibili a m/l</t>
  </si>
  <si>
    <t>altri debiti fin. a m/l</t>
  </si>
  <si>
    <t>altri debiti comm. a m/l</t>
  </si>
  <si>
    <t>Fondi per rischi e oneri:</t>
  </si>
  <si>
    <t>Trattamento di fine rapporto</t>
  </si>
  <si>
    <t>Totale passività consolidate</t>
  </si>
  <si>
    <t>Patrimonio Netto</t>
  </si>
  <si>
    <t>Totale Patrimonio Netto</t>
  </si>
  <si>
    <t>Crediti di natura commerciale a breve termine:</t>
  </si>
  <si>
    <t>1) in Imm.ni finanziarie:</t>
  </si>
  <si>
    <t>2) nell'Attivo circolante</t>
  </si>
  <si>
    <t>a) verso clienti</t>
  </si>
  <si>
    <t>b) verso imprese controllate</t>
  </si>
  <si>
    <t>c) verso imprese collegate</t>
  </si>
  <si>
    <t>d) verso controllanti</t>
  </si>
  <si>
    <t>e) verso altri</t>
  </si>
  <si>
    <t>3) Attività finanziarie che non costituiscono imm.ni</t>
  </si>
  <si>
    <t>a) partec. In imprese controllate</t>
  </si>
  <si>
    <t>b) partec. In imprese collegate</t>
  </si>
  <si>
    <t>c) partec. In imprese controllanti</t>
  </si>
  <si>
    <t>d) altre partecipazioni</t>
  </si>
  <si>
    <t>Azioni proprie</t>
  </si>
  <si>
    <t>Altri titoli</t>
  </si>
  <si>
    <t>Ratei e Risconti attivi</t>
  </si>
  <si>
    <t>CAPITALE CIRCOLANTE OPERATIVO LORDO</t>
  </si>
  <si>
    <t>Debiti di natura commerciale a breve termine:</t>
  </si>
  <si>
    <t>1) acconti</t>
  </si>
  <si>
    <t>2) verso fornitori</t>
  </si>
  <si>
    <t>3) rappresentati da titoli di credito</t>
  </si>
  <si>
    <t>4) verso imprese controllate</t>
  </si>
  <si>
    <t>5) verso imprese collegate</t>
  </si>
  <si>
    <t>6) verso controllanti</t>
  </si>
  <si>
    <t>7) tributari</t>
  </si>
  <si>
    <t>8) verso istituti di previdenza</t>
  </si>
  <si>
    <t>9) altri debiti</t>
  </si>
  <si>
    <t>Ratei e Risconti passivi</t>
  </si>
  <si>
    <t>POSTE DEL CIRCOLANTE PASS. OPERATIVE</t>
  </si>
  <si>
    <t>CAPITALE CIRCOLANTE OPERATIVO NETTO</t>
  </si>
  <si>
    <t>Imm.ni Immateriali</t>
  </si>
  <si>
    <t>Imm.ni Materiali</t>
  </si>
  <si>
    <t>Partecipazioni operative inserite in Imm.ni finanziarie in:</t>
  </si>
  <si>
    <t>Crediti di natura comm. a m/l termine in Imm.ni finanziarie:</t>
  </si>
  <si>
    <t>Crediti di natura comm. a m/l termine nell'attivo circolante:</t>
  </si>
  <si>
    <t>POSTE CONSOLIDATE ATTIVE E OPERATIVE</t>
  </si>
  <si>
    <t>Debiti di natura comm. a m/l termine:</t>
  </si>
  <si>
    <t>4) Trattamento di fine rapporto</t>
  </si>
  <si>
    <t>POSTE CONSOLIDATE PASSIVE E OPERATIVE</t>
  </si>
  <si>
    <t>CAPITALE CONSOLIDATO OPERATIVO NETTO</t>
  </si>
  <si>
    <t>CAPITALE INVESTITO OPERATIVO NETTO (NET ASSETS)</t>
  </si>
  <si>
    <t>Finanziamenti onerosi a breve termine:</t>
  </si>
  <si>
    <t>1) debiti verso banche</t>
  </si>
  <si>
    <t>2) debiti verso altri finanziatori</t>
  </si>
  <si>
    <t>3) obbligazioni</t>
  </si>
  <si>
    <t>4) obbligazioni convertibili</t>
  </si>
  <si>
    <t>5) debiti rappresentati da titoli di credito</t>
  </si>
  <si>
    <t>6) debiti verso imprese controllate</t>
  </si>
  <si>
    <t>7) debiti verso imprese collegate</t>
  </si>
  <si>
    <t>8) debiti verso controllanti</t>
  </si>
  <si>
    <t>Finanziamenti onerosi a m/l termine:</t>
  </si>
  <si>
    <t>TOTALE FINANZIAMENTI ONEROSI</t>
  </si>
  <si>
    <t>Impieghi finanziari a breve termine:</t>
  </si>
  <si>
    <t>1) totale disponibilità liquide</t>
  </si>
  <si>
    <t>2) crediti in imm.ni fin:</t>
  </si>
  <si>
    <t>3) crediti nell'attivo circolante:</t>
  </si>
  <si>
    <t>Impieghi finanziari a m/l termine:</t>
  </si>
  <si>
    <t>1) crediti in imm.ni fin:</t>
  </si>
  <si>
    <t>2) crediti nell'attivo circolante:</t>
  </si>
  <si>
    <t>TOTALE IMPIEGHI FINANZIARI</t>
  </si>
  <si>
    <t>POSIZIONE FINANZIARIA NETTA</t>
  </si>
  <si>
    <t>PATRIMONIO NETTO</t>
  </si>
  <si>
    <t>PFN + PN</t>
  </si>
  <si>
    <t>NET ASSETS (CION)</t>
  </si>
  <si>
    <t xml:space="preserve">3) diritti di brevetto industriale </t>
  </si>
  <si>
    <t>Attività finanziarie che non costituiscono imm.ni</t>
  </si>
  <si>
    <t>I - Capitale</t>
  </si>
  <si>
    <t>II - Riserva da sovrapprezzo</t>
  </si>
  <si>
    <t>III - Riserve di rivalutazione</t>
  </si>
  <si>
    <t>IV - Riserva legale</t>
  </si>
  <si>
    <t>V - Riserva per azioni proprie in portafoglio</t>
  </si>
  <si>
    <t>VI - Riserve statutarie</t>
  </si>
  <si>
    <t>VII - Altre riserve</t>
  </si>
  <si>
    <t>VIII - Utili (perdite) portati a nuovo</t>
  </si>
  <si>
    <t>IX - Utile (perdita) dell'esercizio</t>
  </si>
  <si>
    <t>CONTO ECONOMICO A RICAVI E COSTO VARIABILE DEL VENDUTO</t>
  </si>
  <si>
    <t>Ricavi delle vendite e delle prestazioni</t>
  </si>
  <si>
    <t>altri ricavi di natura caratteristica</t>
  </si>
  <si>
    <t>TOTALE RICAVI</t>
  </si>
  <si>
    <t>Costi:</t>
  </si>
  <si>
    <t>per materie prime, sussidiarie, di consumo e di merci</t>
  </si>
  <si>
    <t>Consumo di materie prime, sussidiarie, di consumo e merci</t>
  </si>
  <si>
    <t>variazione dei lavori in corso su ordinazione</t>
  </si>
  <si>
    <t>TOTALE COSTI VARIABILI</t>
  </si>
  <si>
    <t>MARGINE DI CONTRIBUZIONE</t>
  </si>
  <si>
    <t>accantonamenti per rischi</t>
  </si>
  <si>
    <t>altri acc.ti caratteristici</t>
  </si>
  <si>
    <t xml:space="preserve">incrementi di imm.ni per lavori interni </t>
  </si>
  <si>
    <t>per godimenti beni di terzi</t>
  </si>
  <si>
    <t>per il personale</t>
  </si>
  <si>
    <t>amm.to imm.ni immateriali</t>
  </si>
  <si>
    <t>amm.to imm.ni materiali</t>
  </si>
  <si>
    <t>altre svalutazioni caratteristiche</t>
  </si>
  <si>
    <t>svalutazione crediti compresi nell'attivo circolante di tipo caratteristico</t>
  </si>
  <si>
    <t>TOTALE COSTI FISSI</t>
  </si>
  <si>
    <t>REDDITO OPERATIVO DELLA GESTIONE CARATTERISTICA</t>
  </si>
  <si>
    <t>altri ricavi di natura patrimoniale</t>
  </si>
  <si>
    <t xml:space="preserve">proventi da partecipazione </t>
  </si>
  <si>
    <t>altri proventi patrimoniali:</t>
  </si>
  <si>
    <t>da crediti iscritti nelle imm.ni</t>
  </si>
  <si>
    <t>da titoli iscritti nelle imm.ni</t>
  </si>
  <si>
    <t>da titoli iscritti nel circolante</t>
  </si>
  <si>
    <t>rivalutazioni patrimoniali:</t>
  </si>
  <si>
    <t>di partecipazioni</t>
  </si>
  <si>
    <t>di imm.ni finanziarie</t>
  </si>
  <si>
    <t>di titoli iscritti nell'attivo circolante</t>
  </si>
  <si>
    <t>svalutazioni patrimoniali:</t>
  </si>
  <si>
    <t>RISULTATO DELLA GESTIONE PATRIMONIALE</t>
  </si>
  <si>
    <t>RISULTATO OPERATIVO</t>
  </si>
  <si>
    <t>interessi attivi (proventi diversi)</t>
  </si>
  <si>
    <t>interessi e altri oneri finanziari</t>
  </si>
  <si>
    <t>RISULTATO DELLA GESTIONE FINANZIARIA</t>
  </si>
  <si>
    <t>RISULTATO DI COMPETENZA</t>
  </si>
  <si>
    <t>altri ricavi e proventi di natura straordinaria</t>
  </si>
  <si>
    <t>altri proventi straordinari</t>
  </si>
  <si>
    <t>TOTALE PROVENTI STRAORDINARI</t>
  </si>
  <si>
    <t>altre svalutazione delle imm.ni di natura straordinaria</t>
  </si>
  <si>
    <t>svalutazioni dei crediti compresi nel circolante di natura straordinaria</t>
  </si>
  <si>
    <t>altri acc.ti di natura straordinaria</t>
  </si>
  <si>
    <t>altri oneri straordinari</t>
  </si>
  <si>
    <t>TOTALE ONERI STRAORDINARI</t>
  </si>
  <si>
    <t>RISULTATO DELLA GESTIONE STRAORDINARIA</t>
  </si>
  <si>
    <t>RISULTATO ANTE IMPOSTE</t>
  </si>
  <si>
    <t>imposte sul reddito dell'esercizio</t>
  </si>
  <si>
    <t>Totale passivo</t>
  </si>
  <si>
    <t>4) crediti v/soci a bt</t>
  </si>
  <si>
    <t>3) crediti v/soci a m/l</t>
  </si>
  <si>
    <t>Liquidità immediate</t>
  </si>
  <si>
    <t>Disponibilità</t>
  </si>
  <si>
    <t>ATTIVO FISSO</t>
  </si>
  <si>
    <t>Debiti fin. a bt</t>
  </si>
  <si>
    <t>Debiti comm. a bt</t>
  </si>
  <si>
    <t>Debiti fin a m/l</t>
  </si>
  <si>
    <t>Debiti comm. a m/l</t>
  </si>
  <si>
    <t>ATTIVO CIRCOLANTE</t>
  </si>
  <si>
    <t>Debiti fin. a m/l</t>
  </si>
  <si>
    <t>PASSIVO CONSOLIDATO</t>
  </si>
  <si>
    <t>TOTALE PASSIVO</t>
  </si>
  <si>
    <t>PN</t>
  </si>
  <si>
    <t>PASSIVO CIRCOLANTE</t>
  </si>
  <si>
    <t>Crediti comm. a bt</t>
  </si>
  <si>
    <t>Altri crediti comm. a bt</t>
  </si>
  <si>
    <t xml:space="preserve">Rimanenze </t>
  </si>
  <si>
    <t>CCON</t>
  </si>
  <si>
    <t>Partecipazioni</t>
  </si>
  <si>
    <t>Consumi</t>
  </si>
  <si>
    <t>Servizi e godimento 3zi</t>
  </si>
  <si>
    <t>personale</t>
  </si>
  <si>
    <t>ammortamenti e svalutazioni</t>
  </si>
  <si>
    <t>oneri diversi di gestione</t>
  </si>
  <si>
    <t>svalutazione dei crediti</t>
  </si>
  <si>
    <t>Servizi</t>
  </si>
  <si>
    <t>godimento beni di 3zi</t>
  </si>
  <si>
    <t>ROD</t>
  </si>
  <si>
    <t>O.FIN.(t) / PFN(t-1)</t>
  </si>
  <si>
    <t>e) Azioni proprie</t>
  </si>
  <si>
    <t>f) Altri titoli</t>
  </si>
  <si>
    <t>Accantonamenti</t>
  </si>
  <si>
    <t>Svalutazioni</t>
  </si>
  <si>
    <t>Ammortamenti e svalutazioni</t>
  </si>
  <si>
    <t xml:space="preserve"> variazione delle vendite ipotizzata</t>
  </si>
  <si>
    <t>variazione del reddito operativo</t>
  </si>
  <si>
    <t>Reddito operativo atteso</t>
  </si>
  <si>
    <t>d) bis tributari</t>
  </si>
  <si>
    <t>d) ter imposte anticipate</t>
  </si>
  <si>
    <t>A. Flussi finanziari derivanti dalla gestione reddituale (metodo indiretto)</t>
  </si>
  <si>
    <t>Utile (perdita) dell’esercizio</t>
  </si>
  <si>
    <t>Imposte sul reddito</t>
  </si>
  <si>
    <t>Interessi passivi/(interessi attivi)</t>
  </si>
  <si>
    <t>(Dividendi)</t>
  </si>
  <si>
    <t>(Plusvalenze)/minusvalenze derivanti dalla cessione di attività</t>
  </si>
  <si>
    <t>1. Utile (perdita) dell’esercizio prima d’imposte sul reddito, interessi, dividendi e plus/minusvalenze da cessione</t>
  </si>
  <si>
    <t>Rettifiche per elementi non monetari che non hanno avuto contropartita nel capitale circolante netto</t>
  </si>
  <si>
    <t>Accantonamenti ai fondi</t>
  </si>
  <si>
    <t>Ammortamenti delle immobilizzazioni</t>
  </si>
  <si>
    <t>Svalutazioni per perdite durevoli di valore</t>
  </si>
  <si>
    <t>Altre rettifiche per elementi non monetari</t>
  </si>
  <si>
    <t>2. Flusso finanziario prima delle variazioni del capitale circolante netto</t>
  </si>
  <si>
    <t>Variazioni del capitale circolante netto</t>
  </si>
  <si>
    <t>Decremento/(incremento) delle rimanenze</t>
  </si>
  <si>
    <t>Decremento/(incremento) dei crediti vs clienti</t>
  </si>
  <si>
    <t>Incremento/(decremento) dei debiti verso fornitori</t>
  </si>
  <si>
    <t>Decremento/(incremento) ratei e risconti attivi</t>
  </si>
  <si>
    <t>Incremento/(decremento) ratei e risconti passivi</t>
  </si>
  <si>
    <t>Altre variazioni del capitale circolante netto</t>
  </si>
  <si>
    <t>3. Flusso finanziario dopo le variazioni del capitale circolante netto</t>
  </si>
  <si>
    <t>Altre rettifiche</t>
  </si>
  <si>
    <t>Interessi incassati/(pagati)</t>
  </si>
  <si>
    <t>(Imposte sul reddito pagate)</t>
  </si>
  <si>
    <t>Dividendi incassati</t>
  </si>
  <si>
    <t>(Utilizzo dei fondi)</t>
  </si>
  <si>
    <t>4. Flusso finanziario dopo le altre rettifiche</t>
  </si>
  <si>
    <t>Flusso finanziario della gestione reddituale (A)</t>
  </si>
  <si>
    <t>B. Flussi finanziari derivanti dall’attività d’investimento</t>
  </si>
  <si>
    <t>(Investimenti)</t>
  </si>
  <si>
    <t>Prezzo di realizzo disinvestimenti</t>
  </si>
  <si>
    <t>Attività finanziarie non immobilizzate</t>
  </si>
  <si>
    <t>(Acquisizione o cessione di società controllate o di rami d’azienda al netto delle disponibilità liquide)</t>
  </si>
  <si>
    <t>Flusso finanziario dell’attività di investimento (B)</t>
  </si>
  <si>
    <t>C. Flussi finanziari derivanti dall’attività di finanziamento</t>
  </si>
  <si>
    <t>Mezzi di terzi</t>
  </si>
  <si>
    <t>Incremento (decremento) debiti a breve verso banche</t>
  </si>
  <si>
    <t>Accensione finanziamenti</t>
  </si>
  <si>
    <t>(Rimborso finanziamenti)</t>
  </si>
  <si>
    <t>Mezzi propri</t>
  </si>
  <si>
    <t>Aumento di capitale a pagamento</t>
  </si>
  <si>
    <t>Cessione (acquisto) di azioni proprie</t>
  </si>
  <si>
    <t>(Dividendi e acconti su dividendi pagati)</t>
  </si>
  <si>
    <t>Flusso finanziario dell’attività di finanziamento (C)</t>
  </si>
  <si>
    <t>Incremento (decremento) delle disponibilità liquide (A ± B ± C)</t>
  </si>
  <si>
    <t>RENDICONTO FINANZIARIO DEL PERIODO</t>
  </si>
  <si>
    <t>Disponibilità liquide al 1° gennaio</t>
  </si>
  <si>
    <t>Disponibilità liquide al 31 dicembre</t>
  </si>
  <si>
    <t>Delta Disponibilità liquide</t>
  </si>
  <si>
    <t>DELTA ATTIVO - (PASSIVO+P.N.)</t>
  </si>
  <si>
    <t xml:space="preserve"> </t>
  </si>
  <si>
    <t>CHECK RISULTATO SP-CE</t>
  </si>
  <si>
    <t>ROGC(t) / CION (t-1)</t>
  </si>
  <si>
    <t>ROGC(t) / RICAVI (t)</t>
  </si>
  <si>
    <t>(Costo per MP + IVA) giornalieri</t>
  </si>
  <si>
    <t>ACID TEST</t>
  </si>
  <si>
    <t>INDICE DI LIQUIDITA' PRIMARIA</t>
  </si>
  <si>
    <t>INDICE DI LIQUIDITA' SECONDARIA</t>
  </si>
  <si>
    <t>INDICE DI COPERTURA DELLE IMMOBILIZ.</t>
  </si>
  <si>
    <t>DELTA DIPENDENTI</t>
  </si>
  <si>
    <t>STATO PATRIMONIALE FUNZIONALE</t>
  </si>
  <si>
    <t>EFFICIENZA OPERATIVA</t>
  </si>
  <si>
    <t>FILE ESERCITAZIONE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</si>
</sst>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L.&quot;\ #,##0;[Red]\-&quot;L.&quot;\ #,##0"/>
    <numFmt numFmtId="165" formatCode="0.000%"/>
    <numFmt numFmtId="166" formatCode="_-[$€-2]\ * #,##0.00_-;\-[$€-2]\ * #,##0.00_-;_-[$€-2]\ * &quot;-&quot;??_-"/>
  </numFmts>
  <fonts count="24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i/>
      <sz val="12"/>
      <color indexed="52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name val="Symbol"/>
      <family val="1"/>
      <charset val="2"/>
    </font>
    <font>
      <sz val="10"/>
      <name val="MS Sans Serif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250">
    <xf numFmtId="0" fontId="0" fillId="0" borderId="0" xfId="0"/>
    <xf numFmtId="0" fontId="5" fillId="0" borderId="1" xfId="0" applyFont="1" applyBorder="1" applyAlignment="1">
      <alignment horizontal="center" wrapText="1"/>
    </xf>
    <xf numFmtId="3" fontId="0" fillId="0" borderId="1" xfId="0" applyNumberFormat="1" applyBorder="1"/>
    <xf numFmtId="3" fontId="0" fillId="0" borderId="2" xfId="0" applyNumberFormat="1" applyFill="1" applyBorder="1"/>
    <xf numFmtId="0" fontId="3" fillId="0" borderId="1" xfId="0" applyFont="1" applyBorder="1" applyAlignment="1">
      <alignment horizontal="center" wrapText="1"/>
    </xf>
    <xf numFmtId="3" fontId="4" fillId="0" borderId="2" xfId="0" applyNumberFormat="1" applyFont="1" applyFill="1" applyBorder="1"/>
    <xf numFmtId="3" fontId="0" fillId="0" borderId="1" xfId="0" applyNumberFormat="1" applyBorder="1" applyProtection="1">
      <protection locked="0"/>
    </xf>
    <xf numFmtId="3" fontId="0" fillId="0" borderId="2" xfId="0" applyNumberFormat="1" applyFill="1" applyBorder="1" applyProtection="1">
      <protection locked="0"/>
    </xf>
    <xf numFmtId="3" fontId="4" fillId="0" borderId="1" xfId="0" applyNumberFormat="1" applyFont="1" applyBorder="1"/>
    <xf numFmtId="0" fontId="5" fillId="0" borderId="1" xfId="0" applyFont="1" applyBorder="1" applyAlignment="1">
      <alignment horizontal="center" shrinkToFit="1"/>
    </xf>
    <xf numFmtId="3" fontId="0" fillId="0" borderId="0" xfId="0" applyNumberFormat="1"/>
    <xf numFmtId="3" fontId="0" fillId="0" borderId="1" xfId="0" applyNumberFormat="1" applyFill="1" applyBorder="1" applyProtection="1">
      <protection locked="0"/>
    </xf>
    <xf numFmtId="3" fontId="4" fillId="0" borderId="1" xfId="0" applyNumberFormat="1" applyFont="1" applyBorder="1" applyProtection="1">
      <protection locked="0"/>
    </xf>
    <xf numFmtId="3" fontId="4" fillId="0" borderId="2" xfId="0" applyNumberFormat="1" applyFont="1" applyFill="1" applyBorder="1" applyProtection="1">
      <protection locked="0"/>
    </xf>
    <xf numFmtId="3" fontId="0" fillId="0" borderId="2" xfId="0" applyNumberFormat="1" applyFill="1" applyBorder="1" applyProtection="1"/>
    <xf numFmtId="3" fontId="0" fillId="0" borderId="1" xfId="0" applyNumberFormat="1" applyBorder="1" applyProtection="1"/>
    <xf numFmtId="3" fontId="0" fillId="0" borderId="2" xfId="0" applyNumberFormat="1" applyBorder="1" applyProtection="1">
      <protection locked="0"/>
    </xf>
    <xf numFmtId="3" fontId="0" fillId="0" borderId="2" xfId="0" applyNumberFormat="1" applyBorder="1"/>
    <xf numFmtId="3" fontId="4" fillId="0" borderId="2" xfId="0" applyNumberFormat="1" applyFont="1" applyBorder="1"/>
    <xf numFmtId="0" fontId="3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3" fontId="0" fillId="0" borderId="3" xfId="0" applyNumberFormat="1" applyFill="1" applyBorder="1"/>
    <xf numFmtId="3" fontId="0" fillId="0" borderId="3" xfId="0" applyNumberFormat="1" applyFill="1" applyBorder="1" applyProtection="1">
      <protection locked="0"/>
    </xf>
    <xf numFmtId="3" fontId="4" fillId="0" borderId="3" xfId="0" applyNumberFormat="1" applyFont="1" applyFill="1" applyBorder="1"/>
    <xf numFmtId="3" fontId="0" fillId="0" borderId="3" xfId="0" applyNumberFormat="1" applyBorder="1"/>
    <xf numFmtId="3" fontId="4" fillId="0" borderId="3" xfId="0" applyNumberFormat="1" applyFont="1" applyBorder="1"/>
    <xf numFmtId="3" fontId="0" fillId="0" borderId="3" xfId="0" applyNumberFormat="1" applyBorder="1" applyProtection="1"/>
    <xf numFmtId="3" fontId="0" fillId="0" borderId="3" xfId="0" applyNumberFormat="1" applyBorder="1" applyProtection="1">
      <protection locked="0"/>
    </xf>
    <xf numFmtId="3" fontId="0" fillId="0" borderId="1" xfId="0" applyNumberFormat="1" applyFill="1" applyBorder="1"/>
    <xf numFmtId="3" fontId="4" fillId="0" borderId="1" xfId="0" applyNumberFormat="1" applyFont="1" applyFill="1" applyBorder="1"/>
    <xf numFmtId="3" fontId="0" fillId="0" borderId="1" xfId="0" applyNumberFormat="1" applyFill="1" applyBorder="1" applyProtection="1"/>
    <xf numFmtId="3" fontId="0" fillId="0" borderId="2" xfId="0" applyNumberFormat="1" applyBorder="1" applyProtection="1"/>
    <xf numFmtId="3" fontId="4" fillId="0" borderId="0" xfId="0" applyNumberFormat="1" applyFont="1"/>
    <xf numFmtId="3" fontId="6" fillId="0" borderId="0" xfId="0" applyNumberFormat="1" applyFont="1"/>
    <xf numFmtId="0" fontId="8" fillId="0" borderId="0" xfId="0" applyFont="1"/>
    <xf numFmtId="0" fontId="4" fillId="0" borderId="0" xfId="0" applyFont="1"/>
    <xf numFmtId="1" fontId="9" fillId="0" borderId="4" xfId="0" applyNumberFormat="1" applyFont="1" applyBorder="1" applyAlignment="1">
      <alignment horizontal="center"/>
    </xf>
    <xf numFmtId="0" fontId="0" fillId="0" borderId="5" xfId="0" applyBorder="1"/>
    <xf numFmtId="3" fontId="0" fillId="0" borderId="6" xfId="0" applyNumberForma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7" fillId="0" borderId="0" xfId="0" applyFont="1"/>
    <xf numFmtId="0" fontId="0" fillId="0" borderId="0" xfId="0" applyBorder="1"/>
    <xf numFmtId="3" fontId="0" fillId="0" borderId="7" xfId="0" applyNumberFormat="1" applyBorder="1" applyAlignment="1">
      <alignment horizontal="center"/>
    </xf>
    <xf numFmtId="0" fontId="6" fillId="0" borderId="0" xfId="0" applyFont="1"/>
    <xf numFmtId="3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6" xfId="0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 indent="1"/>
    </xf>
    <xf numFmtId="0" fontId="7" fillId="0" borderId="1" xfId="0" applyFont="1" applyBorder="1" applyAlignment="1">
      <alignment horizontal="left" wrapText="1" indent="1"/>
    </xf>
    <xf numFmtId="0" fontId="0" fillId="0" borderId="1" xfId="0" applyBorder="1" applyAlignment="1">
      <alignment horizontal="left" wrapText="1" indent="2"/>
    </xf>
    <xf numFmtId="0" fontId="6" fillId="0" borderId="1" xfId="0" applyFont="1" applyBorder="1" applyAlignment="1">
      <alignment wrapText="1"/>
    </xf>
    <xf numFmtId="3" fontId="7" fillId="0" borderId="1" xfId="0" applyNumberFormat="1" applyFont="1" applyBorder="1"/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 indent="1" shrinkToFit="1"/>
    </xf>
    <xf numFmtId="0" fontId="0" fillId="0" borderId="1" xfId="0" applyBorder="1" applyAlignment="1">
      <alignment horizontal="left" indent="1" shrinkToFit="1"/>
    </xf>
    <xf numFmtId="3" fontId="0" fillId="0" borderId="1" xfId="0" applyNumberFormat="1" applyBorder="1" applyAlignment="1">
      <alignment wrapText="1" shrinkToFit="1"/>
    </xf>
    <xf numFmtId="0" fontId="0" fillId="0" borderId="1" xfId="0" applyBorder="1" applyAlignment="1">
      <alignment horizontal="left" wrapText="1" indent="2" shrinkToFit="1"/>
    </xf>
    <xf numFmtId="0" fontId="0" fillId="0" borderId="1" xfId="0" applyBorder="1" applyAlignment="1">
      <alignment horizontal="left" wrapText="1" indent="3" shrinkToFit="1"/>
    </xf>
    <xf numFmtId="0" fontId="0" fillId="0" borderId="1" xfId="0" applyBorder="1" applyAlignment="1">
      <alignment horizontal="left" wrapText="1" indent="3"/>
    </xf>
    <xf numFmtId="0" fontId="7" fillId="0" borderId="1" xfId="0" applyFont="1" applyBorder="1" applyAlignment="1">
      <alignment horizontal="left" wrapText="1" indent="2"/>
    </xf>
    <xf numFmtId="3" fontId="4" fillId="0" borderId="1" xfId="0" applyNumberFormat="1" applyFont="1" applyBorder="1" applyAlignment="1">
      <alignment wrapText="1" shrinkToFit="1"/>
    </xf>
    <xf numFmtId="0" fontId="7" fillId="0" borderId="1" xfId="0" applyFont="1" applyBorder="1" applyAlignment="1">
      <alignment horizontal="left" wrapText="1" indent="1" shrinkToFi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wrapText="1" shrinkToFit="1"/>
    </xf>
    <xf numFmtId="0" fontId="0" fillId="0" borderId="1" xfId="0" applyBorder="1" applyAlignment="1">
      <alignment wrapText="1" shrinkToFit="1"/>
    </xf>
    <xf numFmtId="0" fontId="0" fillId="0" borderId="1" xfId="0" applyBorder="1" applyAlignment="1">
      <alignment horizontal="left" wrapText="1" shrinkToFit="1"/>
    </xf>
    <xf numFmtId="3" fontId="0" fillId="0" borderId="1" xfId="0" applyNumberFormat="1" applyBorder="1" applyAlignment="1">
      <alignment horizontal="right" wrapText="1" shrinkToFit="1"/>
    </xf>
    <xf numFmtId="0" fontId="6" fillId="0" borderId="1" xfId="0" applyFont="1" applyBorder="1" applyAlignment="1">
      <alignment horizontal="left" wrapText="1" shrinkToFit="1"/>
    </xf>
    <xf numFmtId="3" fontId="6" fillId="0" borderId="1" xfId="0" applyNumberFormat="1" applyFont="1" applyBorder="1"/>
    <xf numFmtId="3" fontId="6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0" fontId="4" fillId="0" borderId="1" xfId="0" applyFont="1" applyBorder="1" applyAlignment="1">
      <alignment wrapText="1" shrinkToFit="1"/>
    </xf>
    <xf numFmtId="0" fontId="2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 shrinkToFit="1"/>
    </xf>
    <xf numFmtId="1" fontId="4" fillId="0" borderId="1" xfId="0" applyNumberFormat="1" applyFont="1" applyBorder="1"/>
    <xf numFmtId="0" fontId="0" fillId="0" borderId="1" xfId="0" applyBorder="1" applyAlignment="1">
      <alignment horizontal="left" indent="2" shrinkToFit="1"/>
    </xf>
    <xf numFmtId="0" fontId="0" fillId="0" borderId="1" xfId="0" applyBorder="1" applyAlignment="1">
      <alignment horizontal="left" shrinkToFit="1"/>
    </xf>
    <xf numFmtId="0" fontId="7" fillId="0" borderId="1" xfId="0" applyFont="1" applyBorder="1" applyAlignment="1">
      <alignment wrapText="1" shrinkToFit="1"/>
    </xf>
    <xf numFmtId="0" fontId="7" fillId="0" borderId="1" xfId="0" applyFont="1" applyBorder="1" applyAlignment="1">
      <alignment horizontal="left" wrapText="1" shrinkToFit="1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horizontal="left" indent="1" shrinkToFit="1"/>
    </xf>
    <xf numFmtId="0" fontId="6" fillId="0" borderId="1" xfId="0" applyFont="1" applyBorder="1" applyAlignment="1">
      <alignment shrinkToFit="1"/>
    </xf>
    <xf numFmtId="0" fontId="7" fillId="0" borderId="1" xfId="0" applyFont="1" applyBorder="1" applyAlignment="1">
      <alignment horizontal="left" wrapText="1" indent="2" shrinkToFit="1"/>
    </xf>
    <xf numFmtId="0" fontId="0" fillId="0" borderId="0" xfId="0" applyAlignment="1">
      <alignment horizontal="left" indent="1"/>
    </xf>
    <xf numFmtId="0" fontId="10" fillId="0" borderId="0" xfId="0" applyFont="1"/>
    <xf numFmtId="0" fontId="0" fillId="0" borderId="7" xfId="0" applyBorder="1" applyAlignment="1">
      <alignment horizontal="center"/>
    </xf>
    <xf numFmtId="0" fontId="11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Fill="1" applyAlignment="1">
      <alignment horizontal="right"/>
    </xf>
    <xf numFmtId="10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12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3" fontId="4" fillId="0" borderId="1" xfId="0" applyNumberFormat="1" applyFont="1" applyFill="1" applyBorder="1" applyProtection="1"/>
    <xf numFmtId="3" fontId="4" fillId="0" borderId="2" xfId="0" applyNumberFormat="1" applyFont="1" applyFill="1" applyBorder="1" applyProtection="1"/>
    <xf numFmtId="0" fontId="14" fillId="2" borderId="9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wrapText="1" shrinkToFit="1"/>
    </xf>
    <xf numFmtId="9" fontId="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"/>
    </xf>
    <xf numFmtId="43" fontId="7" fillId="0" borderId="0" xfId="2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1" fontId="9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left" indent="1"/>
    </xf>
    <xf numFmtId="0" fontId="4" fillId="0" borderId="14" xfId="0" applyFont="1" applyBorder="1"/>
    <xf numFmtId="0" fontId="0" fillId="0" borderId="14" xfId="0" applyBorder="1" applyAlignment="1">
      <alignment horizontal="left"/>
    </xf>
    <xf numFmtId="0" fontId="0" fillId="0" borderId="14" xfId="0" applyFill="1" applyBorder="1"/>
    <xf numFmtId="0" fontId="7" fillId="0" borderId="14" xfId="0" applyFont="1" applyBorder="1"/>
    <xf numFmtId="0" fontId="0" fillId="0" borderId="15" xfId="0" applyBorder="1"/>
    <xf numFmtId="0" fontId="7" fillId="0" borderId="12" xfId="0" applyFont="1" applyBorder="1" applyAlignment="1">
      <alignment horizontal="center"/>
    </xf>
    <xf numFmtId="10" fontId="7" fillId="0" borderId="0" xfId="4" applyNumberFormat="1" applyFont="1" applyAlignment="1">
      <alignment horizontal="center"/>
    </xf>
    <xf numFmtId="165" fontId="7" fillId="0" borderId="0" xfId="4" applyNumberFormat="1" applyFont="1" applyAlignment="1">
      <alignment horizontal="center"/>
    </xf>
    <xf numFmtId="0" fontId="4" fillId="0" borderId="16" xfId="0" applyFont="1" applyBorder="1"/>
    <xf numFmtId="3" fontId="4" fillId="0" borderId="10" xfId="0" applyNumberFormat="1" applyFont="1" applyBorder="1"/>
    <xf numFmtId="3" fontId="4" fillId="0" borderId="4" xfId="0" applyNumberFormat="1" applyFont="1" applyBorder="1"/>
    <xf numFmtId="0" fontId="5" fillId="0" borderId="1" xfId="0" applyFont="1" applyFill="1" applyBorder="1" applyAlignment="1">
      <alignment horizont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shrinkToFit="1"/>
    </xf>
    <xf numFmtId="0" fontId="17" fillId="0" borderId="14" xfId="0" applyFont="1" applyBorder="1"/>
    <xf numFmtId="3" fontId="17" fillId="0" borderId="6" xfId="0" applyNumberFormat="1" applyFont="1" applyBorder="1" applyAlignment="1">
      <alignment horizontal="center"/>
    </xf>
    <xf numFmtId="3" fontId="0" fillId="0" borderId="6" xfId="0" applyNumberFormat="1" applyBorder="1"/>
    <xf numFmtId="10" fontId="0" fillId="0" borderId="6" xfId="4" applyNumberFormat="1" applyFont="1" applyBorder="1" applyAlignment="1">
      <alignment horizontal="center"/>
    </xf>
    <xf numFmtId="10" fontId="4" fillId="0" borderId="6" xfId="4" applyNumberFormat="1" applyFont="1" applyBorder="1" applyAlignment="1">
      <alignment horizontal="center"/>
    </xf>
    <xf numFmtId="10" fontId="7" fillId="0" borderId="8" xfId="4" applyNumberFormat="1" applyFont="1" applyBorder="1" applyAlignment="1">
      <alignment horizontal="center"/>
    </xf>
    <xf numFmtId="10" fontId="4" fillId="0" borderId="8" xfId="4" applyNumberFormat="1" applyFont="1" applyBorder="1" applyAlignment="1">
      <alignment horizontal="center"/>
    </xf>
    <xf numFmtId="10" fontId="4" fillId="0" borderId="10" xfId="4" applyNumberFormat="1" applyFont="1" applyBorder="1"/>
    <xf numFmtId="0" fontId="7" fillId="0" borderId="0" xfId="0" applyFont="1" applyBorder="1" applyAlignment="1">
      <alignment horizontal="left"/>
    </xf>
    <xf numFmtId="0" fontId="4" fillId="0" borderId="17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4" fillId="0" borderId="21" xfId="0" applyFont="1" applyBorder="1" applyAlignment="1">
      <alignment wrapText="1"/>
    </xf>
    <xf numFmtId="0" fontId="0" fillId="0" borderId="21" xfId="0" applyBorder="1" applyAlignment="1">
      <alignment horizontal="left" indent="1" shrinkToFit="1"/>
    </xf>
    <xf numFmtId="0" fontId="0" fillId="0" borderId="21" xfId="0" applyBorder="1" applyAlignment="1">
      <alignment horizontal="left" wrapText="1" indent="1"/>
    </xf>
    <xf numFmtId="0" fontId="5" fillId="0" borderId="21" xfId="0" applyFont="1" applyBorder="1" applyAlignment="1">
      <alignment horizontal="left" wrapText="1" indent="3"/>
    </xf>
    <xf numFmtId="0" fontId="0" fillId="0" borderId="21" xfId="0" applyBorder="1" applyAlignment="1">
      <alignment horizontal="left" wrapText="1" indent="2"/>
    </xf>
    <xf numFmtId="0" fontId="0" fillId="0" borderId="21" xfId="0" applyFill="1" applyBorder="1" applyAlignment="1">
      <alignment wrapText="1"/>
    </xf>
    <xf numFmtId="0" fontId="4" fillId="0" borderId="22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3" fontId="4" fillId="0" borderId="23" xfId="0" applyNumberFormat="1" applyFont="1" applyBorder="1"/>
    <xf numFmtId="3" fontId="4" fillId="0" borderId="24" xfId="0" applyNumberFormat="1" applyFont="1" applyBorder="1"/>
    <xf numFmtId="3" fontId="4" fillId="0" borderId="25" xfId="0" applyNumberFormat="1" applyFont="1" applyBorder="1"/>
    <xf numFmtId="0" fontId="4" fillId="0" borderId="26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3" fontId="4" fillId="0" borderId="27" xfId="0" applyNumberFormat="1" applyFont="1" applyBorder="1"/>
    <xf numFmtId="3" fontId="4" fillId="0" borderId="28" xfId="0" applyNumberFormat="1" applyFont="1" applyBorder="1"/>
    <xf numFmtId="3" fontId="4" fillId="0" borderId="29" xfId="0" applyNumberFormat="1" applyFont="1" applyBorder="1"/>
    <xf numFmtId="0" fontId="4" fillId="0" borderId="30" xfId="0" applyFont="1" applyBorder="1" applyAlignment="1">
      <alignment wrapText="1"/>
    </xf>
    <xf numFmtId="0" fontId="3" fillId="0" borderId="31" xfId="0" applyFont="1" applyBorder="1" applyAlignment="1">
      <alignment horizontal="center" wrapText="1"/>
    </xf>
    <xf numFmtId="3" fontId="0" fillId="0" borderId="32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33" xfId="0" applyNumberFormat="1" applyBorder="1" applyProtection="1">
      <protection locked="0"/>
    </xf>
    <xf numFmtId="0" fontId="4" fillId="0" borderId="34" xfId="0" applyFont="1" applyBorder="1" applyAlignment="1">
      <alignment wrapText="1"/>
    </xf>
    <xf numFmtId="0" fontId="3" fillId="0" borderId="35" xfId="0" applyFont="1" applyBorder="1" applyAlignment="1">
      <alignment horizontal="center" wrapText="1"/>
    </xf>
    <xf numFmtId="3" fontId="4" fillId="0" borderId="35" xfId="0" applyNumberFormat="1" applyFont="1" applyBorder="1"/>
    <xf numFmtId="3" fontId="4" fillId="0" borderId="36" xfId="0" applyNumberFormat="1" applyFont="1" applyBorder="1"/>
    <xf numFmtId="3" fontId="4" fillId="0" borderId="37" xfId="0" applyNumberFormat="1" applyFont="1" applyBorder="1"/>
    <xf numFmtId="9" fontId="7" fillId="0" borderId="0" xfId="4" applyFont="1" applyAlignment="1">
      <alignment horizontal="center"/>
    </xf>
    <xf numFmtId="0" fontId="5" fillId="0" borderId="31" xfId="0" applyFont="1" applyBorder="1" applyAlignment="1">
      <alignment horizontal="center" wrapText="1"/>
    </xf>
    <xf numFmtId="3" fontId="0" fillId="0" borderId="31" xfId="0" applyNumberFormat="1" applyBorder="1"/>
    <xf numFmtId="3" fontId="0" fillId="0" borderId="33" xfId="0" applyNumberFormat="1" applyBorder="1"/>
    <xf numFmtId="0" fontId="5" fillId="0" borderId="23" xfId="0" applyFont="1" applyBorder="1" applyAlignment="1">
      <alignment horizontal="center" wrapText="1"/>
    </xf>
    <xf numFmtId="0" fontId="5" fillId="0" borderId="21" xfId="0" applyFont="1" applyBorder="1" applyAlignment="1">
      <alignment horizontal="left" wrapText="1" indent="2"/>
    </xf>
    <xf numFmtId="0" fontId="5" fillId="0" borderId="21" xfId="0" applyFont="1" applyBorder="1" applyAlignment="1">
      <alignment horizontal="left" wrapText="1" indent="4"/>
    </xf>
    <xf numFmtId="0" fontId="5" fillId="0" borderId="21" xfId="0" applyFont="1" applyFill="1" applyBorder="1" applyAlignment="1">
      <alignment horizontal="left" wrapText="1" indent="2"/>
    </xf>
    <xf numFmtId="0" fontId="5" fillId="0" borderId="21" xfId="0" applyFont="1" applyFill="1" applyBorder="1" applyAlignment="1">
      <alignment horizontal="left" wrapText="1" indent="4"/>
    </xf>
    <xf numFmtId="0" fontId="7" fillId="0" borderId="21" xfId="0" applyFont="1" applyBorder="1" applyAlignment="1">
      <alignment wrapText="1"/>
    </xf>
    <xf numFmtId="43" fontId="0" fillId="0" borderId="0" xfId="2" applyFont="1"/>
    <xf numFmtId="0" fontId="18" fillId="0" borderId="39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21" fillId="0" borderId="40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1" fontId="2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0" fontId="2" fillId="3" borderId="18" xfId="0" applyFont="1" applyFill="1" applyBorder="1" applyAlignment="1">
      <alignment wrapText="1"/>
    </xf>
    <xf numFmtId="0" fontId="3" fillId="3" borderId="19" xfId="0" applyFont="1" applyFill="1" applyBorder="1" applyAlignment="1">
      <alignment horizontal="center" wrapText="1"/>
    </xf>
    <xf numFmtId="1" fontId="4" fillId="3" borderId="19" xfId="0" applyNumberFormat="1" applyFont="1" applyFill="1" applyBorder="1" applyProtection="1">
      <protection locked="0"/>
    </xf>
    <xf numFmtId="1" fontId="4" fillId="3" borderId="19" xfId="0" applyNumberFormat="1" applyFont="1" applyFill="1" applyBorder="1" applyProtection="1"/>
    <xf numFmtId="1" fontId="4" fillId="3" borderId="20" xfId="0" applyNumberFormat="1" applyFont="1" applyFill="1" applyBorder="1" applyProtection="1"/>
    <xf numFmtId="0" fontId="6" fillId="0" borderId="0" xfId="0" applyFont="1" applyProtection="1">
      <protection locked="0"/>
    </xf>
    <xf numFmtId="0" fontId="7" fillId="0" borderId="38" xfId="0" applyFont="1" applyBorder="1" applyAlignment="1">
      <alignment wrapText="1"/>
    </xf>
    <xf numFmtId="43" fontId="7" fillId="0" borderId="31" xfId="2" applyFont="1" applyBorder="1"/>
    <xf numFmtId="1" fontId="4" fillId="3" borderId="19" xfId="0" applyNumberFormat="1" applyFont="1" applyFill="1" applyBorder="1"/>
    <xf numFmtId="1" fontId="4" fillId="3" borderId="20" xfId="0" applyNumberFormat="1" applyFont="1" applyFill="1" applyBorder="1"/>
    <xf numFmtId="3" fontId="7" fillId="0" borderId="0" xfId="0" applyNumberFormat="1" applyFont="1"/>
    <xf numFmtId="0" fontId="2" fillId="3" borderId="1" xfId="0" applyFont="1" applyFill="1" applyBorder="1" applyAlignment="1">
      <alignment wrapText="1"/>
    </xf>
    <xf numFmtId="1" fontId="4" fillId="3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3" fontId="7" fillId="0" borderId="1" xfId="0" applyNumberFormat="1" applyFont="1" applyFill="1" applyBorder="1"/>
    <xf numFmtId="3" fontId="0" fillId="0" borderId="1" xfId="0" applyNumberFormat="1" applyFill="1" applyBorder="1" applyAlignment="1">
      <alignment wrapText="1"/>
    </xf>
    <xf numFmtId="3" fontId="0" fillId="0" borderId="1" xfId="0" applyNumberFormat="1" applyFill="1" applyBorder="1" applyAlignment="1">
      <alignment wrapText="1" shrinkToFit="1"/>
    </xf>
    <xf numFmtId="3" fontId="4" fillId="0" borderId="1" xfId="0" applyNumberFormat="1" applyFont="1" applyFill="1" applyBorder="1" applyAlignment="1">
      <alignment wrapText="1" shrinkToFit="1"/>
    </xf>
    <xf numFmtId="3" fontId="7" fillId="0" borderId="1" xfId="0" applyNumberFormat="1" applyFont="1" applyFill="1" applyBorder="1" applyAlignment="1">
      <alignment wrapText="1" shrinkToFit="1"/>
    </xf>
    <xf numFmtId="3" fontId="0" fillId="0" borderId="1" xfId="0" applyNumberFormat="1" applyFill="1" applyBorder="1" applyAlignment="1">
      <alignment horizontal="right" wrapText="1" shrinkToFit="1"/>
    </xf>
    <xf numFmtId="3" fontId="6" fillId="0" borderId="1" xfId="0" applyNumberFormat="1" applyFont="1" applyFill="1" applyBorder="1"/>
    <xf numFmtId="3" fontId="6" fillId="0" borderId="1" xfId="0" applyNumberFormat="1" applyFont="1" applyFill="1" applyBorder="1" applyAlignment="1">
      <alignment wrapText="1"/>
    </xf>
    <xf numFmtId="3" fontId="0" fillId="0" borderId="1" xfId="0" applyNumberFormat="1" applyFill="1" applyBorder="1" applyAlignment="1">
      <alignment horizontal="right" wrapText="1"/>
    </xf>
    <xf numFmtId="1" fontId="4" fillId="0" borderId="1" xfId="0" applyNumberFormat="1" applyFont="1" applyFill="1" applyBorder="1"/>
    <xf numFmtId="3" fontId="4" fillId="0" borderId="0" xfId="0" applyNumberFormat="1" applyFont="1" applyFill="1"/>
    <xf numFmtId="0" fontId="9" fillId="3" borderId="1" xfId="0" applyFont="1" applyFill="1" applyBorder="1" applyAlignment="1">
      <alignment wrapText="1"/>
    </xf>
    <xf numFmtId="0" fontId="2" fillId="3" borderId="0" xfId="0" applyFont="1" applyFill="1" applyAlignment="1">
      <alignment wrapText="1" shrinkToFit="1"/>
    </xf>
    <xf numFmtId="1" fontId="2" fillId="3" borderId="0" xfId="0" applyNumberFormat="1" applyFont="1" applyFill="1" applyAlignment="1">
      <alignment horizontal="center"/>
    </xf>
    <xf numFmtId="0" fontId="4" fillId="4" borderId="14" xfId="0" applyFont="1" applyFill="1" applyBorder="1"/>
    <xf numFmtId="3" fontId="4" fillId="4" borderId="8" xfId="0" applyNumberFormat="1" applyFont="1" applyFill="1" applyBorder="1" applyAlignment="1">
      <alignment horizontal="center"/>
    </xf>
    <xf numFmtId="10" fontId="4" fillId="4" borderId="8" xfId="4" applyNumberFormat="1" applyFont="1" applyFill="1" applyBorder="1" applyAlignment="1">
      <alignment horizontal="center"/>
    </xf>
    <xf numFmtId="3" fontId="4" fillId="4" borderId="6" xfId="0" applyNumberFormat="1" applyFont="1" applyFill="1" applyBorder="1" applyAlignment="1">
      <alignment horizontal="center"/>
    </xf>
    <xf numFmtId="0" fontId="4" fillId="0" borderId="13" xfId="0" applyFont="1" applyBorder="1"/>
    <xf numFmtId="1" fontId="9" fillId="3" borderId="4" xfId="0" applyNumberFormat="1" applyFont="1" applyFill="1" applyBorder="1" applyAlignment="1">
      <alignment horizontal="center"/>
    </xf>
    <xf numFmtId="0" fontId="4" fillId="3" borderId="5" xfId="0" applyFont="1" applyFill="1" applyBorder="1"/>
    <xf numFmtId="0" fontId="4" fillId="0" borderId="6" xfId="0" applyFont="1" applyBorder="1"/>
    <xf numFmtId="0" fontId="0" fillId="0" borderId="7" xfId="0" applyBorder="1"/>
    <xf numFmtId="0" fontId="4" fillId="3" borderId="13" xfId="0" applyFont="1" applyFill="1" applyBorder="1"/>
    <xf numFmtId="0" fontId="17" fillId="0" borderId="6" xfId="0" applyFont="1" applyBorder="1"/>
    <xf numFmtId="0" fontId="7" fillId="0" borderId="6" xfId="0" applyFont="1" applyBorder="1"/>
    <xf numFmtId="0" fontId="23" fillId="0" borderId="0" xfId="0" applyFont="1"/>
    <xf numFmtId="0" fontId="23" fillId="3" borderId="0" xfId="0" applyFont="1" applyFill="1"/>
    <xf numFmtId="0" fontId="2" fillId="3" borderId="0" xfId="0" applyFont="1" applyFill="1"/>
    <xf numFmtId="0" fontId="9" fillId="3" borderId="0" xfId="0" applyFont="1" applyFill="1"/>
    <xf numFmtId="1" fontId="9" fillId="3" borderId="0" xfId="0" applyNumberFormat="1" applyFont="1" applyFill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/>
    <xf numFmtId="3" fontId="0" fillId="5" borderId="0" xfId="0" applyNumberFormat="1" applyFill="1" applyAlignment="1">
      <alignment horizontal="right"/>
    </xf>
  </cellXfs>
  <cellStyles count="6">
    <cellStyle name="Euro" xfId="1"/>
    <cellStyle name="Migliaia" xfId="2" builtinId="3"/>
    <cellStyle name="Migliaia (0)_BILANC" xfId="3"/>
    <cellStyle name="Normale" xfId="0" builtinId="0"/>
    <cellStyle name="Percentuale" xfId="4" builtinId="5"/>
    <cellStyle name="Valuta (0)_BILANCIO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6"/>
  <sheetViews>
    <sheetView tabSelected="1" workbookViewId="0">
      <selection activeCell="A9" sqref="A9"/>
    </sheetView>
  </sheetViews>
  <sheetFormatPr defaultRowHeight="15" customHeight="1" x14ac:dyDescent="0.2"/>
  <cols>
    <col min="1" max="1" width="50.140625" bestFit="1" customWidth="1"/>
    <col min="3" max="3" width="12.140625" customWidth="1"/>
    <col min="4" max="4" width="2.7109375" customWidth="1"/>
    <col min="5" max="5" width="12.140625" customWidth="1"/>
    <col min="6" max="6" width="2.7109375" customWidth="1"/>
    <col min="7" max="7" width="12.140625" customWidth="1"/>
    <col min="8" max="8" width="2.7109375" customWidth="1"/>
    <col min="9" max="9" width="12.140625" customWidth="1"/>
    <col min="10" max="10" width="2.7109375" customWidth="1"/>
    <col min="11" max="11" width="12.140625" customWidth="1"/>
    <col min="12" max="12" width="2.7109375" customWidth="1"/>
  </cols>
  <sheetData>
    <row r="1" spans="1:12" ht="15" customHeight="1" x14ac:dyDescent="0.2">
      <c r="A1" s="207" t="s">
        <v>580</v>
      </c>
    </row>
    <row r="2" spans="1:12" ht="15" customHeight="1" x14ac:dyDescent="0.25">
      <c r="A2" s="202" t="s">
        <v>169</v>
      </c>
      <c r="B2" s="203" t="s">
        <v>170</v>
      </c>
      <c r="C2" s="205">
        <v>0</v>
      </c>
      <c r="D2" s="204"/>
      <c r="E2" s="205">
        <f>C2+1</f>
        <v>1</v>
      </c>
      <c r="F2" s="204"/>
      <c r="G2" s="205">
        <f>E2+1</f>
        <v>2</v>
      </c>
      <c r="H2" s="204"/>
      <c r="I2" s="205">
        <f>G2+1</f>
        <v>3</v>
      </c>
      <c r="J2" s="204"/>
      <c r="K2" s="206">
        <f>I2+1</f>
        <v>4</v>
      </c>
      <c r="L2" s="204"/>
    </row>
    <row r="3" spans="1:12" ht="15" customHeight="1" x14ac:dyDescent="0.2">
      <c r="A3" s="156"/>
      <c r="B3" s="1"/>
      <c r="C3" s="2"/>
      <c r="D3" s="2"/>
      <c r="E3" s="2"/>
      <c r="F3" s="2"/>
      <c r="G3" s="2"/>
      <c r="H3" s="2"/>
      <c r="I3" s="2"/>
      <c r="J3" s="2"/>
      <c r="K3" s="3"/>
      <c r="L3" s="2"/>
    </row>
    <row r="4" spans="1:12" ht="15" customHeight="1" x14ac:dyDescent="0.2">
      <c r="A4" s="157" t="s">
        <v>171</v>
      </c>
      <c r="B4" s="4"/>
      <c r="C4" s="2"/>
      <c r="D4" s="2"/>
      <c r="E4" s="2"/>
      <c r="F4" s="2"/>
      <c r="G4" s="2"/>
      <c r="H4" s="2"/>
      <c r="I4" s="2"/>
      <c r="J4" s="2"/>
      <c r="K4" s="3"/>
      <c r="L4" s="2"/>
    </row>
    <row r="5" spans="1:12" ht="15" customHeight="1" x14ac:dyDescent="0.2">
      <c r="A5" s="157" t="s">
        <v>172</v>
      </c>
      <c r="B5" s="19"/>
      <c r="C5" s="109">
        <f>C6+C7</f>
        <v>0</v>
      </c>
      <c r="D5" s="109"/>
      <c r="E5" s="109">
        <f>E6+E7</f>
        <v>0</v>
      </c>
      <c r="F5" s="109"/>
      <c r="G5" s="109">
        <f>G6+G7</f>
        <v>0</v>
      </c>
      <c r="H5" s="109"/>
      <c r="I5" s="109">
        <f>I6+I7</f>
        <v>0</v>
      </c>
      <c r="J5" s="109"/>
      <c r="K5" s="110">
        <f>K6+K7</f>
        <v>0</v>
      </c>
      <c r="L5" s="109"/>
    </row>
    <row r="6" spans="1:12" ht="15" customHeight="1" x14ac:dyDescent="0.2">
      <c r="A6" s="188" t="s">
        <v>173</v>
      </c>
      <c r="B6" s="4"/>
      <c r="C6" s="6"/>
      <c r="D6" s="6"/>
      <c r="E6" s="6"/>
      <c r="F6" s="6"/>
      <c r="G6" s="6"/>
      <c r="H6" s="6"/>
      <c r="I6" s="6"/>
      <c r="J6" s="6"/>
      <c r="K6" s="7"/>
      <c r="L6" s="6"/>
    </row>
    <row r="7" spans="1:12" ht="15" customHeight="1" x14ac:dyDescent="0.2">
      <c r="A7" s="188" t="s">
        <v>174</v>
      </c>
      <c r="B7" s="4"/>
      <c r="C7" s="6"/>
      <c r="D7" s="6"/>
      <c r="E7" s="6"/>
      <c r="F7" s="6"/>
      <c r="G7" s="6"/>
      <c r="H7" s="6"/>
      <c r="I7" s="6"/>
      <c r="J7" s="6"/>
      <c r="K7" s="7"/>
      <c r="L7" s="6"/>
    </row>
    <row r="8" spans="1:12" ht="15" customHeight="1" x14ac:dyDescent="0.2">
      <c r="A8" s="157" t="s">
        <v>175</v>
      </c>
      <c r="B8" s="4"/>
      <c r="C8" s="2"/>
      <c r="D8" s="2"/>
      <c r="E8" s="2"/>
      <c r="F8" s="2"/>
      <c r="G8" s="2"/>
      <c r="H8" s="2"/>
      <c r="I8" s="2"/>
      <c r="J8" s="2"/>
      <c r="K8" s="7"/>
      <c r="L8" s="2"/>
    </row>
    <row r="9" spans="1:12" ht="15" customHeight="1" x14ac:dyDescent="0.2">
      <c r="A9" s="156" t="s">
        <v>176</v>
      </c>
      <c r="B9" s="1"/>
      <c r="C9" s="2"/>
      <c r="D9" s="2"/>
      <c r="E9" s="2"/>
      <c r="F9" s="2"/>
      <c r="G9" s="2"/>
      <c r="H9" s="2"/>
      <c r="I9" s="2"/>
      <c r="J9" s="2"/>
      <c r="K9" s="7"/>
      <c r="L9" s="2"/>
    </row>
    <row r="10" spans="1:12" ht="15" customHeight="1" x14ac:dyDescent="0.2">
      <c r="A10" s="156" t="s">
        <v>177</v>
      </c>
      <c r="B10" s="1"/>
      <c r="C10" s="6"/>
      <c r="D10" s="6"/>
      <c r="E10" s="6"/>
      <c r="F10" s="6"/>
      <c r="G10" s="6"/>
      <c r="H10" s="6"/>
      <c r="I10" s="6"/>
      <c r="J10" s="6"/>
      <c r="K10" s="7"/>
      <c r="L10" s="6"/>
    </row>
    <row r="11" spans="1:12" ht="15" customHeight="1" x14ac:dyDescent="0.2">
      <c r="A11" s="156" t="s">
        <v>178</v>
      </c>
      <c r="B11" s="1"/>
      <c r="C11" s="6"/>
      <c r="D11" s="6"/>
      <c r="E11" s="6"/>
      <c r="F11" s="6"/>
      <c r="G11" s="6"/>
      <c r="H11" s="6"/>
      <c r="I11" s="6"/>
      <c r="J11" s="6"/>
      <c r="K11" s="7"/>
      <c r="L11" s="6"/>
    </row>
    <row r="12" spans="1:12" ht="15" customHeight="1" x14ac:dyDescent="0.2">
      <c r="A12" s="156" t="s">
        <v>417</v>
      </c>
      <c r="B12" s="1"/>
      <c r="C12" s="6"/>
      <c r="D12" s="6"/>
      <c r="E12" s="6"/>
      <c r="F12" s="6"/>
      <c r="G12" s="6"/>
      <c r="H12" s="6"/>
      <c r="I12" s="6"/>
      <c r="J12" s="6"/>
      <c r="K12" s="7"/>
      <c r="L12" s="6"/>
    </row>
    <row r="13" spans="1:12" ht="15" customHeight="1" x14ac:dyDescent="0.2">
      <c r="A13" s="156" t="s">
        <v>179</v>
      </c>
      <c r="B13" s="1"/>
      <c r="C13" s="6"/>
      <c r="D13" s="6"/>
      <c r="E13" s="6"/>
      <c r="F13" s="6"/>
      <c r="G13" s="6"/>
      <c r="H13" s="6"/>
      <c r="I13" s="6"/>
      <c r="J13" s="6"/>
      <c r="K13" s="7"/>
      <c r="L13" s="6"/>
    </row>
    <row r="14" spans="1:12" ht="15" customHeight="1" x14ac:dyDescent="0.2">
      <c r="A14" s="156" t="s">
        <v>180</v>
      </c>
      <c r="B14" s="1"/>
      <c r="C14" s="6"/>
      <c r="D14" s="6"/>
      <c r="E14" s="6"/>
      <c r="F14" s="6"/>
      <c r="G14" s="6"/>
      <c r="H14" s="6"/>
      <c r="I14" s="6"/>
      <c r="J14" s="6"/>
      <c r="K14" s="7"/>
      <c r="L14" s="6"/>
    </row>
    <row r="15" spans="1:12" ht="15" customHeight="1" x14ac:dyDescent="0.2">
      <c r="A15" s="156" t="s">
        <v>181</v>
      </c>
      <c r="B15" s="1"/>
      <c r="C15" s="6"/>
      <c r="D15" s="6"/>
      <c r="E15" s="6"/>
      <c r="F15" s="6"/>
      <c r="G15" s="6"/>
      <c r="H15" s="6"/>
      <c r="I15" s="6"/>
      <c r="J15" s="6"/>
      <c r="K15" s="7"/>
      <c r="L15" s="6"/>
    </row>
    <row r="16" spans="1:12" ht="15" customHeight="1" x14ac:dyDescent="0.2">
      <c r="A16" s="156" t="s">
        <v>182</v>
      </c>
      <c r="B16" s="1"/>
      <c r="C16" s="6"/>
      <c r="D16" s="6"/>
      <c r="E16" s="6"/>
      <c r="F16" s="6"/>
      <c r="G16" s="6"/>
      <c r="H16" s="6"/>
      <c r="I16" s="6"/>
      <c r="J16" s="6"/>
      <c r="K16" s="7"/>
      <c r="L16" s="6"/>
    </row>
    <row r="17" spans="1:12" ht="15" customHeight="1" x14ac:dyDescent="0.2">
      <c r="A17" s="157" t="s">
        <v>183</v>
      </c>
      <c r="B17" s="4"/>
      <c r="C17" s="8">
        <f>SUM(C10:C16)</f>
        <v>0</v>
      </c>
      <c r="D17" s="8"/>
      <c r="E17" s="8">
        <f>SUM(E10:E16)</f>
        <v>0</v>
      </c>
      <c r="F17" s="8"/>
      <c r="G17" s="8">
        <f>SUM(G10:G16)</f>
        <v>0</v>
      </c>
      <c r="H17" s="8"/>
      <c r="I17" s="8">
        <f>SUM(I10:I16)</f>
        <v>0</v>
      </c>
      <c r="J17" s="8"/>
      <c r="K17" s="5">
        <f>SUM(K10:K16)</f>
        <v>0</v>
      </c>
      <c r="L17" s="8"/>
    </row>
    <row r="18" spans="1:12" ht="15" customHeight="1" x14ac:dyDescent="0.2">
      <c r="A18" s="156" t="s">
        <v>184</v>
      </c>
      <c r="B18" s="1"/>
      <c r="C18" s="2"/>
      <c r="D18" s="2"/>
      <c r="E18" s="2"/>
      <c r="F18" s="2"/>
      <c r="G18" s="2"/>
      <c r="H18" s="2"/>
      <c r="I18" s="2"/>
      <c r="J18" s="2"/>
      <c r="K18" s="7"/>
      <c r="L18" s="2"/>
    </row>
    <row r="19" spans="1:12" ht="15" customHeight="1" x14ac:dyDescent="0.2">
      <c r="A19" s="156" t="s">
        <v>185</v>
      </c>
      <c r="B19" s="1"/>
      <c r="C19" s="6"/>
      <c r="D19" s="6"/>
      <c r="E19" s="6"/>
      <c r="F19" s="6"/>
      <c r="G19" s="6"/>
      <c r="H19" s="6"/>
      <c r="I19" s="6"/>
      <c r="J19" s="6"/>
      <c r="K19" s="7"/>
      <c r="L19" s="6"/>
    </row>
    <row r="20" spans="1:12" ht="15" customHeight="1" x14ac:dyDescent="0.2">
      <c r="A20" s="156" t="s">
        <v>186</v>
      </c>
      <c r="B20" s="1"/>
      <c r="C20" s="6"/>
      <c r="D20" s="6"/>
      <c r="E20" s="6"/>
      <c r="F20" s="6"/>
      <c r="G20" s="6"/>
      <c r="H20" s="6"/>
      <c r="I20" s="6"/>
      <c r="J20" s="6"/>
      <c r="K20" s="7"/>
      <c r="L20" s="6"/>
    </row>
    <row r="21" spans="1:12" ht="15" customHeight="1" x14ac:dyDescent="0.2">
      <c r="A21" s="156" t="s">
        <v>187</v>
      </c>
      <c r="B21" s="1"/>
      <c r="C21" s="22"/>
      <c r="D21" s="22"/>
      <c r="E21" s="22"/>
      <c r="F21" s="22"/>
      <c r="G21" s="22"/>
      <c r="H21" s="22"/>
      <c r="I21" s="22"/>
      <c r="J21" s="22"/>
      <c r="K21" s="7"/>
      <c r="L21" s="22"/>
    </row>
    <row r="22" spans="1:12" ht="15" customHeight="1" x14ac:dyDescent="0.2">
      <c r="A22" s="156" t="s">
        <v>188</v>
      </c>
      <c r="B22" s="1"/>
      <c r="C22" s="6"/>
      <c r="D22" s="6"/>
      <c r="E22" s="6"/>
      <c r="F22" s="6"/>
      <c r="G22" s="6"/>
      <c r="H22" s="6"/>
      <c r="I22" s="6"/>
      <c r="J22" s="6"/>
      <c r="K22" s="7"/>
      <c r="L22" s="6"/>
    </row>
    <row r="23" spans="1:12" ht="15" customHeight="1" x14ac:dyDescent="0.2">
      <c r="A23" s="156" t="s">
        <v>189</v>
      </c>
      <c r="B23" s="1"/>
      <c r="C23" s="6"/>
      <c r="D23" s="6"/>
      <c r="E23" s="6"/>
      <c r="F23" s="6"/>
      <c r="G23" s="6"/>
      <c r="H23" s="6"/>
      <c r="I23" s="6"/>
      <c r="J23" s="6"/>
      <c r="K23" s="7"/>
      <c r="L23" s="6"/>
    </row>
    <row r="24" spans="1:12" ht="15" customHeight="1" x14ac:dyDescent="0.2">
      <c r="A24" s="157" t="s">
        <v>183</v>
      </c>
      <c r="B24" s="4"/>
      <c r="C24" s="8">
        <f>SUM(C19:C23)</f>
        <v>0</v>
      </c>
      <c r="D24" s="8"/>
      <c r="E24" s="8">
        <f>SUM(E19:E23)</f>
        <v>0</v>
      </c>
      <c r="F24" s="8"/>
      <c r="G24" s="8">
        <f>SUM(G19:G23)</f>
        <v>0</v>
      </c>
      <c r="H24" s="8"/>
      <c r="I24" s="8">
        <f>SUM(I19:I23)</f>
        <v>0</v>
      </c>
      <c r="J24" s="8"/>
      <c r="K24" s="5">
        <f>SUM(K19:K23)</f>
        <v>0</v>
      </c>
      <c r="L24" s="8"/>
    </row>
    <row r="25" spans="1:12" ht="15" customHeight="1" x14ac:dyDescent="0.2">
      <c r="A25" s="156" t="s">
        <v>190</v>
      </c>
      <c r="B25" s="1"/>
      <c r="C25" s="2"/>
      <c r="D25" s="2"/>
      <c r="E25" s="2"/>
      <c r="F25" s="2"/>
      <c r="G25" s="2"/>
      <c r="H25" s="2"/>
      <c r="I25" s="2"/>
      <c r="J25" s="2"/>
      <c r="K25" s="7"/>
      <c r="L25" s="2"/>
    </row>
    <row r="26" spans="1:12" ht="15" customHeight="1" x14ac:dyDescent="0.2">
      <c r="A26" s="156" t="s">
        <v>191</v>
      </c>
      <c r="B26" s="1"/>
      <c r="C26" s="2">
        <f>C27+C30+C33+C36</f>
        <v>0</v>
      </c>
      <c r="D26" s="2"/>
      <c r="E26" s="2">
        <f>E27+E30+E33+E36</f>
        <v>0</v>
      </c>
      <c r="F26" s="2"/>
      <c r="G26" s="2">
        <f>G27+G30+G33+G36</f>
        <v>0</v>
      </c>
      <c r="H26" s="2"/>
      <c r="I26" s="2">
        <f>I27+I30+I33+I36</f>
        <v>0</v>
      </c>
      <c r="J26" s="2"/>
      <c r="K26" s="3">
        <f>K27+K30+K33+K36</f>
        <v>0</v>
      </c>
      <c r="L26" s="2"/>
    </row>
    <row r="27" spans="1:12" ht="15" customHeight="1" x14ac:dyDescent="0.2">
      <c r="A27" s="159" t="s">
        <v>192</v>
      </c>
      <c r="B27" s="1"/>
      <c r="C27" s="15">
        <f>C28+C29</f>
        <v>0</v>
      </c>
      <c r="D27" s="15"/>
      <c r="E27" s="15">
        <f>E28+E29</f>
        <v>0</v>
      </c>
      <c r="F27" s="15"/>
      <c r="G27" s="15">
        <f>G28+G29</f>
        <v>0</v>
      </c>
      <c r="H27" s="15"/>
      <c r="I27" s="15">
        <f>I28+I29</f>
        <v>0</v>
      </c>
      <c r="J27" s="15"/>
      <c r="K27" s="31">
        <f>K28+K29</f>
        <v>0</v>
      </c>
      <c r="L27" s="15"/>
    </row>
    <row r="28" spans="1:12" ht="15" customHeight="1" x14ac:dyDescent="0.2">
      <c r="A28" s="159"/>
      <c r="B28" s="1" t="s">
        <v>257</v>
      </c>
      <c r="C28" s="6"/>
      <c r="D28" s="6"/>
      <c r="E28" s="6"/>
      <c r="F28" s="6"/>
      <c r="G28" s="6"/>
      <c r="H28" s="6"/>
      <c r="I28" s="6"/>
      <c r="J28" s="6"/>
      <c r="K28" s="16"/>
      <c r="L28" s="6"/>
    </row>
    <row r="29" spans="1:12" ht="15" customHeight="1" x14ac:dyDescent="0.2">
      <c r="A29" s="159"/>
      <c r="B29" s="1" t="s">
        <v>258</v>
      </c>
      <c r="C29" s="6"/>
      <c r="D29" s="6"/>
      <c r="E29" s="6"/>
      <c r="F29" s="6"/>
      <c r="G29" s="6"/>
      <c r="H29" s="6"/>
      <c r="I29" s="6"/>
      <c r="J29" s="6"/>
      <c r="K29" s="16"/>
      <c r="L29" s="6"/>
    </row>
    <row r="30" spans="1:12" ht="15" customHeight="1" x14ac:dyDescent="0.2">
      <c r="A30" s="159" t="s">
        <v>193</v>
      </c>
      <c r="B30" s="1"/>
      <c r="C30" s="15">
        <f>C31+C32</f>
        <v>0</v>
      </c>
      <c r="D30" s="15"/>
      <c r="E30" s="15">
        <f>E31+E32</f>
        <v>0</v>
      </c>
      <c r="F30" s="15"/>
      <c r="G30" s="15">
        <f>G31+G32</f>
        <v>0</v>
      </c>
      <c r="H30" s="15"/>
      <c r="I30" s="15">
        <f>I31+I32</f>
        <v>0</v>
      </c>
      <c r="J30" s="15"/>
      <c r="K30" s="31">
        <f>K31+K32</f>
        <v>0</v>
      </c>
      <c r="L30" s="15"/>
    </row>
    <row r="31" spans="1:12" ht="15" customHeight="1" x14ac:dyDescent="0.2">
      <c r="A31" s="159"/>
      <c r="B31" s="1" t="s">
        <v>257</v>
      </c>
      <c r="C31" s="6"/>
      <c r="D31" s="6"/>
      <c r="E31" s="6"/>
      <c r="F31" s="6"/>
      <c r="G31" s="6"/>
      <c r="H31" s="6"/>
      <c r="I31" s="6"/>
      <c r="J31" s="6"/>
      <c r="K31" s="16"/>
      <c r="L31" s="6"/>
    </row>
    <row r="32" spans="1:12" ht="15" customHeight="1" x14ac:dyDescent="0.2">
      <c r="A32" s="159"/>
      <c r="B32" s="1" t="s">
        <v>258</v>
      </c>
      <c r="C32" s="6"/>
      <c r="D32" s="6"/>
      <c r="E32" s="6"/>
      <c r="F32" s="6"/>
      <c r="G32" s="6"/>
      <c r="H32" s="6"/>
      <c r="I32" s="6"/>
      <c r="J32" s="6"/>
      <c r="K32" s="16"/>
      <c r="L32" s="6"/>
    </row>
    <row r="33" spans="1:12" ht="15" customHeight="1" x14ac:dyDescent="0.2">
      <c r="A33" s="159" t="s">
        <v>194</v>
      </c>
      <c r="B33" s="1"/>
      <c r="C33" s="15">
        <f>C34+C35</f>
        <v>0</v>
      </c>
      <c r="D33" s="15"/>
      <c r="E33" s="15">
        <f>E34+E35</f>
        <v>0</v>
      </c>
      <c r="F33" s="15"/>
      <c r="G33" s="15">
        <f>G34+G35</f>
        <v>0</v>
      </c>
      <c r="H33" s="15"/>
      <c r="I33" s="15">
        <f>I34+I35</f>
        <v>0</v>
      </c>
      <c r="J33" s="15"/>
      <c r="K33" s="31">
        <f>K34+K35</f>
        <v>0</v>
      </c>
      <c r="L33" s="15"/>
    </row>
    <row r="34" spans="1:12" ht="15" customHeight="1" x14ac:dyDescent="0.2">
      <c r="A34" s="159"/>
      <c r="B34" s="1" t="s">
        <v>257</v>
      </c>
      <c r="C34" s="6"/>
      <c r="D34" s="6"/>
      <c r="E34" s="6"/>
      <c r="F34" s="6"/>
      <c r="G34" s="6"/>
      <c r="H34" s="6"/>
      <c r="I34" s="6"/>
      <c r="J34" s="6"/>
      <c r="K34" s="16"/>
      <c r="L34" s="6"/>
    </row>
    <row r="35" spans="1:12" ht="15" customHeight="1" x14ac:dyDescent="0.2">
      <c r="A35" s="159"/>
      <c r="B35" s="1" t="s">
        <v>258</v>
      </c>
      <c r="C35" s="6"/>
      <c r="D35" s="6"/>
      <c r="E35" s="6"/>
      <c r="F35" s="6"/>
      <c r="G35" s="6"/>
      <c r="H35" s="6"/>
      <c r="I35" s="6"/>
      <c r="J35" s="6"/>
      <c r="K35" s="16"/>
      <c r="L35" s="6"/>
    </row>
    <row r="36" spans="1:12" ht="15" customHeight="1" x14ac:dyDescent="0.2">
      <c r="A36" s="159" t="s">
        <v>195</v>
      </c>
      <c r="B36" s="1"/>
      <c r="C36" s="15">
        <f>C37+C38</f>
        <v>0</v>
      </c>
      <c r="D36" s="15"/>
      <c r="E36" s="15">
        <f>E37+E38</f>
        <v>0</v>
      </c>
      <c r="F36" s="15"/>
      <c r="G36" s="15">
        <f>G37+G38</f>
        <v>0</v>
      </c>
      <c r="H36" s="15"/>
      <c r="I36" s="15">
        <f>I37+I38</f>
        <v>0</v>
      </c>
      <c r="J36" s="15"/>
      <c r="K36" s="31">
        <f>K37+K38</f>
        <v>0</v>
      </c>
      <c r="L36" s="15"/>
    </row>
    <row r="37" spans="1:12" ht="15" customHeight="1" x14ac:dyDescent="0.2">
      <c r="A37" s="159"/>
      <c r="B37" s="1" t="s">
        <v>257</v>
      </c>
      <c r="C37" s="6"/>
      <c r="D37" s="6"/>
      <c r="E37" s="6"/>
      <c r="F37" s="6"/>
      <c r="G37" s="6"/>
      <c r="H37" s="6"/>
      <c r="I37" s="6"/>
      <c r="J37" s="6"/>
      <c r="K37" s="16"/>
      <c r="L37" s="6"/>
    </row>
    <row r="38" spans="1:12" ht="15" customHeight="1" x14ac:dyDescent="0.2">
      <c r="A38" s="159"/>
      <c r="B38" s="1" t="s">
        <v>258</v>
      </c>
      <c r="C38" s="6"/>
      <c r="D38" s="6"/>
      <c r="E38" s="6"/>
      <c r="F38" s="6"/>
      <c r="G38" s="6"/>
      <c r="H38" s="6"/>
      <c r="I38" s="6"/>
      <c r="J38" s="6"/>
      <c r="K38" s="7"/>
      <c r="L38" s="6"/>
    </row>
    <row r="39" spans="1:12" ht="15" customHeight="1" x14ac:dyDescent="0.2">
      <c r="A39" s="156" t="s">
        <v>196</v>
      </c>
      <c r="B39" s="1"/>
      <c r="C39" s="2">
        <f>C40+C45+C50+C55</f>
        <v>0</v>
      </c>
      <c r="D39" s="2"/>
      <c r="E39" s="2">
        <f>E40+E45+E50+E55</f>
        <v>0</v>
      </c>
      <c r="F39" s="2"/>
      <c r="G39" s="2">
        <f>G40+G45+G50+G55</f>
        <v>0</v>
      </c>
      <c r="H39" s="2"/>
      <c r="I39" s="2">
        <f>I40+I45+I50+I55</f>
        <v>0</v>
      </c>
      <c r="J39" s="2"/>
      <c r="K39" s="3">
        <f>K40+K45+K50+K55</f>
        <v>0</v>
      </c>
      <c r="L39" s="2"/>
    </row>
    <row r="40" spans="1:12" ht="15" customHeight="1" x14ac:dyDescent="0.2">
      <c r="A40" s="159" t="s">
        <v>197</v>
      </c>
      <c r="B40" s="1"/>
      <c r="C40" s="2">
        <f>C41+C42+C43+C44</f>
        <v>0</v>
      </c>
      <c r="D40" s="2"/>
      <c r="E40" s="2">
        <f>E41+E42+E43+E44</f>
        <v>0</v>
      </c>
      <c r="F40" s="2"/>
      <c r="G40" s="2">
        <f>G41+G42+G43+G44</f>
        <v>0</v>
      </c>
      <c r="H40" s="2"/>
      <c r="I40" s="2">
        <f>I41+I42+I43+I44</f>
        <v>0</v>
      </c>
      <c r="J40" s="2"/>
      <c r="K40" s="3">
        <f>K41+K42+K43+K44</f>
        <v>0</v>
      </c>
      <c r="L40" s="2"/>
    </row>
    <row r="41" spans="1:12" ht="15" customHeight="1" x14ac:dyDescent="0.2">
      <c r="A41" s="188" t="s">
        <v>173</v>
      </c>
      <c r="B41" s="9" t="s">
        <v>198</v>
      </c>
      <c r="C41" s="6"/>
      <c r="D41" s="6"/>
      <c r="E41" s="6"/>
      <c r="F41" s="6"/>
      <c r="G41" s="6"/>
      <c r="H41" s="6"/>
      <c r="I41" s="6"/>
      <c r="J41" s="6"/>
      <c r="K41" s="7"/>
      <c r="L41" s="6"/>
    </row>
    <row r="42" spans="1:12" ht="15" customHeight="1" x14ac:dyDescent="0.2">
      <c r="A42" s="156"/>
      <c r="B42" s="9" t="s">
        <v>199</v>
      </c>
      <c r="C42" s="6"/>
      <c r="D42" s="6"/>
      <c r="E42" s="6"/>
      <c r="F42" s="6"/>
      <c r="G42" s="6"/>
      <c r="H42" s="6"/>
      <c r="I42" s="6"/>
      <c r="J42" s="6"/>
      <c r="K42" s="7"/>
      <c r="L42" s="6"/>
    </row>
    <row r="43" spans="1:12" ht="15" customHeight="1" x14ac:dyDescent="0.2">
      <c r="A43" s="188" t="s">
        <v>174</v>
      </c>
      <c r="B43" s="9" t="s">
        <v>198</v>
      </c>
      <c r="C43" s="6"/>
      <c r="D43" s="6"/>
      <c r="E43" s="6"/>
      <c r="F43" s="6"/>
      <c r="G43" s="6"/>
      <c r="H43" s="6"/>
      <c r="I43" s="6"/>
      <c r="J43" s="6"/>
      <c r="K43" s="7"/>
      <c r="L43" s="6"/>
    </row>
    <row r="44" spans="1:12" ht="15" customHeight="1" x14ac:dyDescent="0.2">
      <c r="A44" s="189"/>
      <c r="B44" s="9" t="s">
        <v>199</v>
      </c>
      <c r="C44" s="6"/>
      <c r="D44" s="6"/>
      <c r="E44" s="6"/>
      <c r="F44" s="6"/>
      <c r="G44" s="6"/>
      <c r="H44" s="6"/>
      <c r="I44" s="6"/>
      <c r="J44" s="6"/>
      <c r="K44" s="7"/>
      <c r="L44" s="6"/>
    </row>
    <row r="45" spans="1:12" ht="15" customHeight="1" x14ac:dyDescent="0.2">
      <c r="A45" s="159" t="s">
        <v>200</v>
      </c>
      <c r="B45" s="1"/>
      <c r="C45" s="2">
        <f>SUM(C46:C49)</f>
        <v>0</v>
      </c>
      <c r="D45" s="2"/>
      <c r="E45" s="2">
        <f>SUM(E46:E49)</f>
        <v>0</v>
      </c>
      <c r="F45" s="2"/>
      <c r="G45" s="2">
        <f>SUM(G46:G49)</f>
        <v>0</v>
      </c>
      <c r="H45" s="2"/>
      <c r="I45" s="2">
        <f>SUM(I46:I49)</f>
        <v>0</v>
      </c>
      <c r="J45" s="2"/>
      <c r="K45" s="3">
        <f>SUM(K46:K49)</f>
        <v>0</v>
      </c>
      <c r="L45" s="2"/>
    </row>
    <row r="46" spans="1:12" ht="15" customHeight="1" x14ac:dyDescent="0.2">
      <c r="A46" s="188" t="s">
        <v>173</v>
      </c>
      <c r="B46" s="9" t="s">
        <v>198</v>
      </c>
      <c r="C46" s="6"/>
      <c r="D46" s="6"/>
      <c r="E46" s="6"/>
      <c r="F46" s="6"/>
      <c r="G46" s="6"/>
      <c r="H46" s="6"/>
      <c r="I46" s="6"/>
      <c r="J46" s="6"/>
      <c r="K46" s="7"/>
      <c r="L46" s="6"/>
    </row>
    <row r="47" spans="1:12" ht="15" customHeight="1" x14ac:dyDescent="0.2">
      <c r="A47" s="156"/>
      <c r="B47" s="9" t="s">
        <v>199</v>
      </c>
      <c r="C47" s="6"/>
      <c r="D47" s="6"/>
      <c r="E47" s="6"/>
      <c r="F47" s="6"/>
      <c r="G47" s="6"/>
      <c r="H47" s="6"/>
      <c r="I47" s="6"/>
      <c r="J47" s="6"/>
      <c r="K47" s="7"/>
      <c r="L47" s="6"/>
    </row>
    <row r="48" spans="1:12" ht="15" customHeight="1" x14ac:dyDescent="0.2">
      <c r="A48" s="188" t="s">
        <v>174</v>
      </c>
      <c r="B48" s="9" t="s">
        <v>198</v>
      </c>
      <c r="C48" s="6"/>
      <c r="D48" s="6"/>
      <c r="E48" s="6"/>
      <c r="F48" s="6"/>
      <c r="G48" s="6"/>
      <c r="H48" s="6"/>
      <c r="I48" s="6"/>
      <c r="J48" s="6"/>
      <c r="K48" s="7"/>
      <c r="L48" s="6"/>
    </row>
    <row r="49" spans="1:12" ht="15" customHeight="1" x14ac:dyDescent="0.2">
      <c r="A49" s="189"/>
      <c r="B49" s="9" t="s">
        <v>199</v>
      </c>
      <c r="C49" s="6"/>
      <c r="D49" s="6"/>
      <c r="E49" s="6"/>
      <c r="F49" s="6"/>
      <c r="G49" s="6"/>
      <c r="H49" s="6"/>
      <c r="I49" s="6"/>
      <c r="J49" s="6"/>
      <c r="K49" s="7"/>
      <c r="L49" s="6"/>
    </row>
    <row r="50" spans="1:12" ht="15" customHeight="1" x14ac:dyDescent="0.2">
      <c r="A50" s="159" t="s">
        <v>201</v>
      </c>
      <c r="B50" s="1"/>
      <c r="C50" s="2">
        <f>SUM(C51:C54)</f>
        <v>0</v>
      </c>
      <c r="D50" s="2"/>
      <c r="E50" s="2">
        <f>SUM(E51:E54)</f>
        <v>0</v>
      </c>
      <c r="F50" s="2"/>
      <c r="G50" s="2">
        <f>SUM(G51:G54)</f>
        <v>0</v>
      </c>
      <c r="H50" s="2"/>
      <c r="I50" s="2">
        <f>SUM(I51:I54)</f>
        <v>0</v>
      </c>
      <c r="J50" s="2"/>
      <c r="K50" s="3">
        <f>SUM(K51:K54)</f>
        <v>0</v>
      </c>
      <c r="L50" s="2"/>
    </row>
    <row r="51" spans="1:12" ht="15" customHeight="1" x14ac:dyDescent="0.2">
      <c r="A51" s="188" t="s">
        <v>173</v>
      </c>
      <c r="B51" s="9" t="s">
        <v>198</v>
      </c>
      <c r="C51" s="6"/>
      <c r="D51" s="6"/>
      <c r="E51" s="6"/>
      <c r="F51" s="6"/>
      <c r="G51" s="6"/>
      <c r="H51" s="6"/>
      <c r="I51" s="6"/>
      <c r="J51" s="6"/>
      <c r="K51" s="7"/>
      <c r="L51" s="6"/>
    </row>
    <row r="52" spans="1:12" ht="15" customHeight="1" x14ac:dyDescent="0.2">
      <c r="A52" s="156"/>
      <c r="B52" s="9" t="s">
        <v>199</v>
      </c>
      <c r="C52" s="6"/>
      <c r="D52" s="6"/>
      <c r="E52" s="6"/>
      <c r="F52" s="6"/>
      <c r="G52" s="6"/>
      <c r="H52" s="6"/>
      <c r="I52" s="6"/>
      <c r="J52" s="6"/>
      <c r="K52" s="7"/>
      <c r="L52" s="6"/>
    </row>
    <row r="53" spans="1:12" ht="15" customHeight="1" x14ac:dyDescent="0.2">
      <c r="A53" s="188" t="s">
        <v>174</v>
      </c>
      <c r="B53" s="9" t="s">
        <v>198</v>
      </c>
      <c r="C53" s="6"/>
      <c r="D53" s="6"/>
      <c r="E53" s="6"/>
      <c r="F53" s="6"/>
      <c r="G53" s="6"/>
      <c r="H53" s="6"/>
      <c r="I53" s="6"/>
      <c r="J53" s="6"/>
      <c r="K53" s="7"/>
      <c r="L53" s="6"/>
    </row>
    <row r="54" spans="1:12" ht="15" customHeight="1" x14ac:dyDescent="0.2">
      <c r="A54" s="189"/>
      <c r="B54" s="9" t="s">
        <v>199</v>
      </c>
      <c r="C54" s="6"/>
      <c r="D54" s="6"/>
      <c r="E54" s="6"/>
      <c r="F54" s="6"/>
      <c r="G54" s="6"/>
      <c r="H54" s="6"/>
      <c r="I54" s="6"/>
      <c r="J54" s="6"/>
      <c r="K54" s="7"/>
      <c r="L54" s="6"/>
    </row>
    <row r="55" spans="1:12" ht="15" customHeight="1" x14ac:dyDescent="0.2">
      <c r="A55" s="159" t="s">
        <v>202</v>
      </c>
      <c r="B55" s="1"/>
      <c r="C55" s="2">
        <f>SUM(C56:C59)</f>
        <v>0</v>
      </c>
      <c r="D55" s="2"/>
      <c r="E55" s="2">
        <f>SUM(E56:E59)</f>
        <v>0</v>
      </c>
      <c r="F55" s="2"/>
      <c r="G55" s="2">
        <f>SUM(G56:G59)</f>
        <v>0</v>
      </c>
      <c r="H55" s="2"/>
      <c r="I55" s="2">
        <f>SUM(I56:I59)</f>
        <v>0</v>
      </c>
      <c r="J55" s="2"/>
      <c r="K55" s="3">
        <f>SUM(K56:K59)</f>
        <v>0</v>
      </c>
      <c r="L55" s="2"/>
    </row>
    <row r="56" spans="1:12" ht="15" customHeight="1" x14ac:dyDescent="0.2">
      <c r="A56" s="188" t="s">
        <v>173</v>
      </c>
      <c r="B56" s="9" t="s">
        <v>198</v>
      </c>
      <c r="C56" s="6"/>
      <c r="D56" s="6"/>
      <c r="E56" s="6"/>
      <c r="F56" s="6"/>
      <c r="G56" s="6"/>
      <c r="H56" s="6"/>
      <c r="I56" s="6"/>
      <c r="J56" s="6"/>
      <c r="K56" s="7"/>
      <c r="L56" s="6"/>
    </row>
    <row r="57" spans="1:12" ht="15" customHeight="1" x14ac:dyDescent="0.2">
      <c r="A57" s="156"/>
      <c r="B57" s="9" t="s">
        <v>199</v>
      </c>
      <c r="C57" s="6"/>
      <c r="D57" s="6"/>
      <c r="E57" s="6"/>
      <c r="F57" s="6"/>
      <c r="G57" s="6"/>
      <c r="H57" s="6"/>
      <c r="I57" s="6"/>
      <c r="J57" s="6"/>
      <c r="K57" s="7"/>
      <c r="L57" s="6"/>
    </row>
    <row r="58" spans="1:12" ht="15" customHeight="1" x14ac:dyDescent="0.2">
      <c r="A58" s="188" t="s">
        <v>174</v>
      </c>
      <c r="B58" s="9" t="s">
        <v>198</v>
      </c>
      <c r="C58" s="6"/>
      <c r="D58" s="6"/>
      <c r="E58" s="6"/>
      <c r="F58" s="6"/>
      <c r="G58" s="6"/>
      <c r="H58" s="6"/>
      <c r="I58" s="6"/>
      <c r="J58" s="6"/>
      <c r="K58" s="7"/>
      <c r="L58" s="6"/>
    </row>
    <row r="59" spans="1:12" ht="15" customHeight="1" x14ac:dyDescent="0.2">
      <c r="A59" s="189"/>
      <c r="B59" s="9" t="s">
        <v>199</v>
      </c>
      <c r="C59" s="6"/>
      <c r="D59" s="6"/>
      <c r="E59" s="6"/>
      <c r="F59" s="6"/>
      <c r="G59" s="6"/>
      <c r="H59" s="6"/>
      <c r="I59" s="6"/>
      <c r="J59" s="6"/>
      <c r="K59" s="7"/>
      <c r="L59" s="6"/>
    </row>
    <row r="60" spans="1:12" ht="15" customHeight="1" x14ac:dyDescent="0.2">
      <c r="A60" s="156" t="s">
        <v>203</v>
      </c>
      <c r="B60" s="1"/>
      <c r="C60" s="15">
        <f>C61+C62</f>
        <v>0</v>
      </c>
      <c r="D60" s="15"/>
      <c r="E60" s="15">
        <f>E61+E62</f>
        <v>0</v>
      </c>
      <c r="F60" s="15"/>
      <c r="G60" s="15">
        <f>G61+G62</f>
        <v>0</v>
      </c>
      <c r="H60" s="15"/>
      <c r="I60" s="15">
        <f>I61+I62</f>
        <v>0</v>
      </c>
      <c r="J60" s="15"/>
      <c r="K60" s="31">
        <f>K61+K62</f>
        <v>0</v>
      </c>
      <c r="L60" s="15"/>
    </row>
    <row r="61" spans="1:12" ht="15" customHeight="1" x14ac:dyDescent="0.2">
      <c r="A61" s="156"/>
      <c r="B61" s="1" t="s">
        <v>257</v>
      </c>
      <c r="C61" s="6"/>
      <c r="D61" s="6"/>
      <c r="E61" s="6"/>
      <c r="F61" s="6"/>
      <c r="G61" s="6"/>
      <c r="H61" s="6"/>
      <c r="I61" s="6"/>
      <c r="J61" s="6"/>
      <c r="K61" s="16"/>
      <c r="L61" s="6"/>
    </row>
    <row r="62" spans="1:12" ht="15" customHeight="1" x14ac:dyDescent="0.2">
      <c r="A62" s="156"/>
      <c r="B62" s="1" t="s">
        <v>258</v>
      </c>
      <c r="C62" s="6"/>
      <c r="D62" s="6"/>
      <c r="E62" s="6"/>
      <c r="F62" s="6"/>
      <c r="G62" s="6"/>
      <c r="H62" s="6"/>
      <c r="I62" s="6"/>
      <c r="J62" s="6"/>
      <c r="K62" s="16"/>
      <c r="L62" s="6"/>
    </row>
    <row r="63" spans="1:12" ht="15" customHeight="1" x14ac:dyDescent="0.2">
      <c r="A63" s="156" t="s">
        <v>204</v>
      </c>
      <c r="B63" s="1"/>
      <c r="C63" s="15">
        <f>C64+C65</f>
        <v>0</v>
      </c>
      <c r="D63" s="15"/>
      <c r="E63" s="15">
        <f>E64+E65</f>
        <v>0</v>
      </c>
      <c r="F63" s="15"/>
      <c r="G63" s="15">
        <f>G64+G65</f>
        <v>0</v>
      </c>
      <c r="H63" s="15"/>
      <c r="I63" s="15">
        <f>I64+I65</f>
        <v>0</v>
      </c>
      <c r="J63" s="15"/>
      <c r="K63" s="31">
        <f>K64+K65</f>
        <v>0</v>
      </c>
      <c r="L63" s="15"/>
    </row>
    <row r="64" spans="1:12" ht="15" customHeight="1" x14ac:dyDescent="0.2">
      <c r="A64" s="156"/>
      <c r="B64" s="1" t="s">
        <v>257</v>
      </c>
      <c r="C64" s="6"/>
      <c r="D64" s="6"/>
      <c r="E64" s="6"/>
      <c r="F64" s="6"/>
      <c r="G64" s="6"/>
      <c r="H64" s="6"/>
      <c r="I64" s="6"/>
      <c r="J64" s="6"/>
      <c r="K64" s="16"/>
      <c r="L64" s="6"/>
    </row>
    <row r="65" spans="1:12" ht="15" customHeight="1" x14ac:dyDescent="0.2">
      <c r="A65" s="156"/>
      <c r="B65" s="1" t="s">
        <v>258</v>
      </c>
      <c r="C65" s="6"/>
      <c r="D65" s="6"/>
      <c r="E65" s="6"/>
      <c r="F65" s="6"/>
      <c r="G65" s="6"/>
      <c r="H65" s="6"/>
      <c r="I65" s="6"/>
      <c r="J65" s="6"/>
      <c r="K65" s="7"/>
      <c r="L65" s="6"/>
    </row>
    <row r="66" spans="1:12" ht="15" customHeight="1" x14ac:dyDescent="0.2">
      <c r="A66" s="157" t="s">
        <v>183</v>
      </c>
      <c r="B66" s="4"/>
      <c r="C66" s="8">
        <f>C26+C39+C60+C63</f>
        <v>0</v>
      </c>
      <c r="D66" s="8"/>
      <c r="E66" s="8">
        <f>E26+E39+E60+E63</f>
        <v>0</v>
      </c>
      <c r="F66" s="8"/>
      <c r="G66" s="8">
        <f>G26+G39+G60+G63</f>
        <v>0</v>
      </c>
      <c r="H66" s="8"/>
      <c r="I66" s="8">
        <f>I26+I39+I60+I63</f>
        <v>0</v>
      </c>
      <c r="J66" s="8"/>
      <c r="K66" s="5">
        <f>K26+K39+K60+K63</f>
        <v>0</v>
      </c>
      <c r="L66" s="8"/>
    </row>
    <row r="67" spans="1:12" ht="15" customHeight="1" x14ac:dyDescent="0.2">
      <c r="A67" s="157" t="s">
        <v>205</v>
      </c>
      <c r="B67" s="4"/>
      <c r="C67" s="8">
        <f>C17+C24+C66</f>
        <v>0</v>
      </c>
      <c r="D67" s="8"/>
      <c r="E67" s="8">
        <f>E17+E24+E66</f>
        <v>0</v>
      </c>
      <c r="F67" s="8"/>
      <c r="G67" s="8">
        <f>G17+G24+G66</f>
        <v>0</v>
      </c>
      <c r="H67" s="8"/>
      <c r="I67" s="8">
        <f>I17+I24+I66</f>
        <v>0</v>
      </c>
      <c r="J67" s="8"/>
      <c r="K67" s="5">
        <f>K17+K24+K66</f>
        <v>0</v>
      </c>
      <c r="L67" s="8"/>
    </row>
    <row r="68" spans="1:12" ht="15" customHeight="1" x14ac:dyDescent="0.2">
      <c r="A68" s="157" t="s">
        <v>206</v>
      </c>
      <c r="B68" s="4"/>
      <c r="C68" s="2"/>
      <c r="D68" s="2"/>
      <c r="E68" s="2"/>
      <c r="F68" s="2"/>
      <c r="G68" s="2"/>
      <c r="H68" s="2"/>
      <c r="I68" s="2"/>
      <c r="J68" s="2"/>
      <c r="K68" s="7"/>
      <c r="L68" s="2"/>
    </row>
    <row r="69" spans="1:12" ht="15" customHeight="1" x14ac:dyDescent="0.2">
      <c r="A69" s="156" t="s">
        <v>207</v>
      </c>
      <c r="B69" s="1"/>
      <c r="C69" s="2"/>
      <c r="D69" s="2"/>
      <c r="E69" s="2"/>
      <c r="F69" s="2"/>
      <c r="G69" s="2"/>
      <c r="H69" s="2"/>
      <c r="I69" s="2"/>
      <c r="J69" s="2"/>
      <c r="K69" s="7"/>
      <c r="L69" s="2"/>
    </row>
    <row r="70" spans="1:12" ht="15" customHeight="1" x14ac:dyDescent="0.2">
      <c r="A70" s="156" t="s">
        <v>208</v>
      </c>
      <c r="B70" s="1"/>
      <c r="C70" s="6"/>
      <c r="D70" s="6"/>
      <c r="E70" s="6"/>
      <c r="F70" s="6"/>
      <c r="G70" s="6"/>
      <c r="H70" s="6"/>
      <c r="I70" s="6"/>
      <c r="J70" s="6"/>
      <c r="K70" s="7"/>
      <c r="L70" s="6"/>
    </row>
    <row r="71" spans="1:12" ht="15" customHeight="1" x14ac:dyDescent="0.2">
      <c r="A71" s="156" t="s">
        <v>209</v>
      </c>
      <c r="B71" s="1"/>
      <c r="C71" s="6"/>
      <c r="D71" s="6"/>
      <c r="E71" s="6"/>
      <c r="F71" s="6"/>
      <c r="G71" s="6"/>
      <c r="H71" s="6"/>
      <c r="I71" s="6"/>
      <c r="J71" s="6"/>
      <c r="K71" s="7"/>
      <c r="L71" s="6"/>
    </row>
    <row r="72" spans="1:12" ht="15" customHeight="1" x14ac:dyDescent="0.2">
      <c r="A72" s="156" t="s">
        <v>210</v>
      </c>
      <c r="B72" s="1"/>
      <c r="C72" s="6"/>
      <c r="D72" s="6"/>
      <c r="E72" s="6"/>
      <c r="F72" s="6"/>
      <c r="G72" s="6"/>
      <c r="H72" s="6"/>
      <c r="I72" s="6"/>
      <c r="J72" s="6"/>
      <c r="K72" s="7"/>
      <c r="L72" s="6"/>
    </row>
    <row r="73" spans="1:12" ht="15" customHeight="1" x14ac:dyDescent="0.2">
      <c r="A73" s="156" t="s">
        <v>211</v>
      </c>
      <c r="B73" s="1"/>
      <c r="C73" s="6"/>
      <c r="D73" s="6"/>
      <c r="E73" s="6"/>
      <c r="F73" s="6"/>
      <c r="G73" s="6"/>
      <c r="H73" s="6"/>
      <c r="I73" s="6"/>
      <c r="J73" s="6"/>
      <c r="K73" s="7"/>
      <c r="L73" s="6"/>
    </row>
    <row r="74" spans="1:12" ht="15" customHeight="1" x14ac:dyDescent="0.2">
      <c r="A74" s="156" t="s">
        <v>212</v>
      </c>
      <c r="B74" s="1"/>
      <c r="C74" s="6"/>
      <c r="D74" s="6"/>
      <c r="E74" s="6"/>
      <c r="F74" s="6"/>
      <c r="G74" s="6"/>
      <c r="H74" s="6"/>
      <c r="I74" s="6"/>
      <c r="J74" s="6"/>
      <c r="K74" s="7"/>
      <c r="L74" s="6"/>
    </row>
    <row r="75" spans="1:12" ht="15" customHeight="1" x14ac:dyDescent="0.2">
      <c r="A75" s="157" t="s">
        <v>183</v>
      </c>
      <c r="B75" s="4"/>
      <c r="C75" s="8">
        <f>SUM(C70:C74)</f>
        <v>0</v>
      </c>
      <c r="D75" s="8"/>
      <c r="E75" s="8">
        <f>SUM(E70:E74)</f>
        <v>0</v>
      </c>
      <c r="F75" s="8"/>
      <c r="G75" s="8">
        <f>SUM(G70:G74)</f>
        <v>0</v>
      </c>
      <c r="H75" s="8"/>
      <c r="I75" s="8">
        <f>SUM(I70:I74)</f>
        <v>0</v>
      </c>
      <c r="J75" s="8"/>
      <c r="K75" s="5">
        <f>SUM(K70:K74)</f>
        <v>0</v>
      </c>
      <c r="L75" s="8"/>
    </row>
    <row r="76" spans="1:12" ht="15" customHeight="1" x14ac:dyDescent="0.2">
      <c r="A76" s="156" t="s">
        <v>213</v>
      </c>
      <c r="B76" s="1"/>
      <c r="C76" s="2"/>
      <c r="D76" s="2"/>
      <c r="E76" s="2"/>
      <c r="F76" s="2"/>
      <c r="G76" s="2"/>
      <c r="H76" s="2"/>
      <c r="I76" s="2"/>
      <c r="J76" s="2"/>
      <c r="K76" s="7"/>
      <c r="L76" s="2"/>
    </row>
    <row r="77" spans="1:12" ht="15" customHeight="1" x14ac:dyDescent="0.2">
      <c r="A77" s="156" t="s">
        <v>214</v>
      </c>
      <c r="B77" s="1"/>
      <c r="C77" s="2">
        <f>C78+C79</f>
        <v>0</v>
      </c>
      <c r="D77" s="2"/>
      <c r="E77" s="2">
        <f>E78+E79</f>
        <v>0</v>
      </c>
      <c r="F77" s="2"/>
      <c r="G77" s="2">
        <f>G78+G79</f>
        <v>0</v>
      </c>
      <c r="H77" s="2"/>
      <c r="I77" s="2">
        <f>I78+I79</f>
        <v>0</v>
      </c>
      <c r="J77" s="2"/>
      <c r="K77" s="3">
        <f>K78+K79</f>
        <v>0</v>
      </c>
      <c r="L77" s="2"/>
    </row>
    <row r="78" spans="1:12" ht="15" customHeight="1" x14ac:dyDescent="0.2">
      <c r="A78" s="188" t="s">
        <v>173</v>
      </c>
      <c r="B78" s="1"/>
      <c r="C78" s="6"/>
      <c r="D78" s="6"/>
      <c r="E78" s="6"/>
      <c r="F78" s="6"/>
      <c r="G78" s="6"/>
      <c r="H78" s="6"/>
      <c r="I78" s="6"/>
      <c r="J78" s="6"/>
      <c r="K78" s="7"/>
      <c r="L78" s="6"/>
    </row>
    <row r="79" spans="1:12" ht="15" customHeight="1" x14ac:dyDescent="0.2">
      <c r="A79" s="188" t="s">
        <v>174</v>
      </c>
      <c r="B79" s="1"/>
      <c r="C79" s="6"/>
      <c r="D79" s="6"/>
      <c r="E79" s="6"/>
      <c r="F79" s="6"/>
      <c r="G79" s="6"/>
      <c r="H79" s="6"/>
      <c r="I79" s="6"/>
      <c r="J79" s="6"/>
      <c r="K79" s="7"/>
      <c r="L79" s="6"/>
    </row>
    <row r="80" spans="1:12" ht="15" customHeight="1" x14ac:dyDescent="0.2">
      <c r="A80" s="156" t="s">
        <v>215</v>
      </c>
      <c r="B80" s="1"/>
      <c r="C80" s="2">
        <f>SUM(C81:C84)</f>
        <v>0</v>
      </c>
      <c r="D80" s="2"/>
      <c r="E80" s="2">
        <f>SUM(E81:E84)</f>
        <v>0</v>
      </c>
      <c r="F80" s="2"/>
      <c r="G80" s="2">
        <f>SUM(G81:G84)</f>
        <v>0</v>
      </c>
      <c r="H80" s="2"/>
      <c r="I80" s="2">
        <f>SUM(I81:I84)</f>
        <v>0</v>
      </c>
      <c r="J80" s="2"/>
      <c r="K80" s="3">
        <f>SUM(K81:K84)</f>
        <v>0</v>
      </c>
      <c r="L80" s="2"/>
    </row>
    <row r="81" spans="1:12" ht="15" customHeight="1" x14ac:dyDescent="0.2">
      <c r="A81" s="188" t="s">
        <v>173</v>
      </c>
      <c r="B81" s="9" t="s">
        <v>198</v>
      </c>
      <c r="C81" s="6"/>
      <c r="D81" s="6"/>
      <c r="E81" s="6"/>
      <c r="F81" s="6"/>
      <c r="G81" s="6"/>
      <c r="H81" s="6"/>
      <c r="I81" s="6"/>
      <c r="J81" s="6"/>
      <c r="K81" s="7"/>
      <c r="L81" s="6"/>
    </row>
    <row r="82" spans="1:12" ht="15" customHeight="1" x14ac:dyDescent="0.2">
      <c r="A82" s="156"/>
      <c r="B82" s="9" t="s">
        <v>199</v>
      </c>
      <c r="C82" s="6"/>
      <c r="D82" s="6"/>
      <c r="E82" s="6"/>
      <c r="F82" s="6"/>
      <c r="G82" s="6"/>
      <c r="H82" s="6"/>
      <c r="I82" s="6"/>
      <c r="J82" s="6"/>
      <c r="K82" s="7"/>
      <c r="L82" s="6"/>
    </row>
    <row r="83" spans="1:12" ht="15" customHeight="1" x14ac:dyDescent="0.2">
      <c r="A83" s="188" t="s">
        <v>174</v>
      </c>
      <c r="B83" s="9" t="s">
        <v>198</v>
      </c>
      <c r="C83" s="6"/>
      <c r="D83" s="6"/>
      <c r="E83" s="6"/>
      <c r="F83" s="6"/>
      <c r="G83" s="6"/>
      <c r="H83" s="6"/>
      <c r="I83" s="6"/>
      <c r="J83" s="6"/>
      <c r="K83" s="7"/>
      <c r="L83" s="6"/>
    </row>
    <row r="84" spans="1:12" ht="15" customHeight="1" x14ac:dyDescent="0.2">
      <c r="A84" s="189"/>
      <c r="B84" s="9" t="s">
        <v>199</v>
      </c>
      <c r="C84" s="6"/>
      <c r="D84" s="6"/>
      <c r="E84" s="6"/>
      <c r="F84" s="6"/>
      <c r="G84" s="6"/>
      <c r="H84" s="6"/>
      <c r="I84" s="6"/>
      <c r="J84" s="6"/>
      <c r="K84" s="7"/>
      <c r="L84" s="6"/>
    </row>
    <row r="85" spans="1:12" ht="15" customHeight="1" x14ac:dyDescent="0.2">
      <c r="A85" s="156" t="s">
        <v>216</v>
      </c>
      <c r="B85" s="1"/>
      <c r="C85" s="2">
        <f>SUM(C86:C89)</f>
        <v>0</v>
      </c>
      <c r="D85" s="2"/>
      <c r="E85" s="2">
        <f>SUM(E86:E89)</f>
        <v>0</v>
      </c>
      <c r="F85" s="2"/>
      <c r="G85" s="2">
        <f>SUM(G86:G89)</f>
        <v>0</v>
      </c>
      <c r="H85" s="2"/>
      <c r="I85" s="2">
        <f>SUM(I86:I89)</f>
        <v>0</v>
      </c>
      <c r="J85" s="2"/>
      <c r="K85" s="3">
        <f>SUM(K86:K89)</f>
        <v>0</v>
      </c>
      <c r="L85" s="2"/>
    </row>
    <row r="86" spans="1:12" ht="15" customHeight="1" x14ac:dyDescent="0.2">
      <c r="A86" s="188" t="s">
        <v>173</v>
      </c>
      <c r="B86" s="9" t="s">
        <v>198</v>
      </c>
      <c r="C86" s="6"/>
      <c r="D86" s="6"/>
      <c r="E86" s="6"/>
      <c r="F86" s="6"/>
      <c r="G86" s="6"/>
      <c r="H86" s="6"/>
      <c r="I86" s="6"/>
      <c r="J86" s="6"/>
      <c r="K86" s="7"/>
      <c r="L86" s="6"/>
    </row>
    <row r="87" spans="1:12" ht="15" customHeight="1" x14ac:dyDescent="0.2">
      <c r="A87" s="156"/>
      <c r="B87" s="9" t="s">
        <v>199</v>
      </c>
      <c r="C87" s="6"/>
      <c r="D87" s="6"/>
      <c r="E87" s="6"/>
      <c r="F87" s="6"/>
      <c r="G87" s="6"/>
      <c r="H87" s="6"/>
      <c r="I87" s="6"/>
      <c r="J87" s="6"/>
      <c r="K87" s="7"/>
      <c r="L87" s="6"/>
    </row>
    <row r="88" spans="1:12" ht="15" customHeight="1" x14ac:dyDescent="0.2">
      <c r="A88" s="188" t="s">
        <v>174</v>
      </c>
      <c r="B88" s="9" t="s">
        <v>198</v>
      </c>
      <c r="C88" s="6"/>
      <c r="D88" s="6"/>
      <c r="E88" s="6"/>
      <c r="F88" s="6"/>
      <c r="G88" s="6"/>
      <c r="H88" s="6"/>
      <c r="I88" s="6"/>
      <c r="J88" s="6"/>
      <c r="K88" s="7"/>
      <c r="L88" s="6"/>
    </row>
    <row r="89" spans="1:12" ht="15" customHeight="1" x14ac:dyDescent="0.2">
      <c r="A89" s="189"/>
      <c r="B89" s="9" t="s">
        <v>199</v>
      </c>
      <c r="C89" s="6"/>
      <c r="D89" s="6"/>
      <c r="E89" s="6"/>
      <c r="F89" s="6"/>
      <c r="G89" s="6"/>
      <c r="H89" s="6"/>
      <c r="I89" s="6"/>
      <c r="J89" s="6"/>
      <c r="K89" s="7"/>
      <c r="L89" s="6"/>
    </row>
    <row r="90" spans="1:12" ht="15" customHeight="1" x14ac:dyDescent="0.2">
      <c r="A90" s="156" t="s">
        <v>217</v>
      </c>
      <c r="B90" s="1"/>
      <c r="C90" s="2">
        <f>SUM(C91:C94)</f>
        <v>0</v>
      </c>
      <c r="D90" s="2"/>
      <c r="E90" s="2">
        <f>SUM(E91:E94)</f>
        <v>0</v>
      </c>
      <c r="F90" s="2"/>
      <c r="G90" s="2">
        <f>SUM(G91:G94)</f>
        <v>0</v>
      </c>
      <c r="H90" s="2"/>
      <c r="I90" s="2">
        <f>SUM(I91:I94)</f>
        <v>0</v>
      </c>
      <c r="J90" s="2"/>
      <c r="K90" s="3">
        <f>SUM(K91:K94)</f>
        <v>0</v>
      </c>
      <c r="L90" s="2"/>
    </row>
    <row r="91" spans="1:12" ht="15" customHeight="1" x14ac:dyDescent="0.2">
      <c r="A91" s="188" t="s">
        <v>173</v>
      </c>
      <c r="B91" s="9" t="s">
        <v>198</v>
      </c>
      <c r="C91" s="6"/>
      <c r="D91" s="6"/>
      <c r="E91" s="6"/>
      <c r="F91" s="6"/>
      <c r="G91" s="6"/>
      <c r="H91" s="6"/>
      <c r="I91" s="6"/>
      <c r="J91" s="6"/>
      <c r="K91" s="7"/>
      <c r="L91" s="6"/>
    </row>
    <row r="92" spans="1:12" ht="15" customHeight="1" x14ac:dyDescent="0.2">
      <c r="A92" s="156"/>
      <c r="B92" s="9" t="s">
        <v>199</v>
      </c>
      <c r="C92" s="6"/>
      <c r="D92" s="6"/>
      <c r="E92" s="6"/>
      <c r="F92" s="6"/>
      <c r="G92" s="6"/>
      <c r="H92" s="6"/>
      <c r="I92" s="6"/>
      <c r="J92" s="6"/>
      <c r="K92" s="7"/>
      <c r="L92" s="6"/>
    </row>
    <row r="93" spans="1:12" ht="15" customHeight="1" x14ac:dyDescent="0.2">
      <c r="A93" s="188" t="s">
        <v>174</v>
      </c>
      <c r="B93" s="9" t="s">
        <v>198</v>
      </c>
      <c r="C93" s="6"/>
      <c r="D93" s="6"/>
      <c r="E93" s="6"/>
      <c r="F93" s="6"/>
      <c r="G93" s="6"/>
      <c r="H93" s="6"/>
      <c r="I93" s="6"/>
      <c r="J93" s="6"/>
      <c r="K93" s="7"/>
      <c r="L93" s="6"/>
    </row>
    <row r="94" spans="1:12" ht="15" customHeight="1" x14ac:dyDescent="0.2">
      <c r="A94" s="189"/>
      <c r="B94" s="9" t="s">
        <v>199</v>
      </c>
      <c r="C94" s="6"/>
      <c r="D94" s="6"/>
      <c r="E94" s="6"/>
      <c r="F94" s="6"/>
      <c r="G94" s="6"/>
      <c r="H94" s="6"/>
      <c r="I94" s="6"/>
      <c r="J94" s="6"/>
      <c r="K94" s="7"/>
      <c r="L94" s="6"/>
    </row>
    <row r="95" spans="1:12" s="144" customFormat="1" ht="15" customHeight="1" x14ac:dyDescent="0.2">
      <c r="A95" s="162" t="s">
        <v>144</v>
      </c>
      <c r="B95" s="143"/>
      <c r="C95" s="28">
        <f>SUM(C96:C99)</f>
        <v>0</v>
      </c>
      <c r="D95" s="28"/>
      <c r="E95" s="28">
        <f>SUM(E96:E99)</f>
        <v>0</v>
      </c>
      <c r="F95" s="28"/>
      <c r="G95" s="28">
        <f>SUM(G96:G99)</f>
        <v>0</v>
      </c>
      <c r="H95" s="28"/>
      <c r="I95" s="28">
        <f>SUM(I96:I99)</f>
        <v>0</v>
      </c>
      <c r="J95" s="28"/>
      <c r="K95" s="3">
        <f>SUM(K96:K99)</f>
        <v>0</v>
      </c>
      <c r="L95" s="28"/>
    </row>
    <row r="96" spans="1:12" s="144" customFormat="1" ht="15" customHeight="1" x14ac:dyDescent="0.2">
      <c r="A96" s="190" t="s">
        <v>173</v>
      </c>
      <c r="B96" s="145" t="s">
        <v>198</v>
      </c>
      <c r="C96" s="11"/>
      <c r="D96" s="11"/>
      <c r="E96" s="11"/>
      <c r="F96" s="11"/>
      <c r="G96" s="11"/>
      <c r="H96" s="11"/>
      <c r="I96" s="11"/>
      <c r="J96" s="11"/>
      <c r="K96" s="7"/>
      <c r="L96" s="11"/>
    </row>
    <row r="97" spans="1:12" s="144" customFormat="1" ht="15" customHeight="1" x14ac:dyDescent="0.2">
      <c r="A97" s="162"/>
      <c r="B97" s="145" t="s">
        <v>199</v>
      </c>
      <c r="C97" s="11"/>
      <c r="D97" s="11"/>
      <c r="E97" s="11"/>
      <c r="F97" s="11"/>
      <c r="G97" s="11"/>
      <c r="H97" s="11"/>
      <c r="I97" s="11"/>
      <c r="J97" s="11"/>
      <c r="K97" s="7"/>
      <c r="L97" s="11"/>
    </row>
    <row r="98" spans="1:12" s="144" customFormat="1" ht="15" customHeight="1" x14ac:dyDescent="0.2">
      <c r="A98" s="190" t="s">
        <v>174</v>
      </c>
      <c r="B98" s="145" t="s">
        <v>198</v>
      </c>
      <c r="C98" s="11"/>
      <c r="D98" s="11"/>
      <c r="E98" s="11"/>
      <c r="F98" s="11"/>
      <c r="G98" s="11"/>
      <c r="H98" s="11"/>
      <c r="I98" s="11"/>
      <c r="J98" s="11"/>
      <c r="K98" s="7"/>
      <c r="L98" s="11"/>
    </row>
    <row r="99" spans="1:12" s="144" customFormat="1" ht="15" customHeight="1" x14ac:dyDescent="0.2">
      <c r="A99" s="191"/>
      <c r="B99" s="145" t="s">
        <v>199</v>
      </c>
      <c r="C99" s="11"/>
      <c r="D99" s="11"/>
      <c r="E99" s="11"/>
      <c r="F99" s="11"/>
      <c r="G99" s="11"/>
      <c r="H99" s="11"/>
      <c r="I99" s="11"/>
      <c r="J99" s="11"/>
      <c r="K99" s="7"/>
      <c r="L99" s="11"/>
    </row>
    <row r="100" spans="1:12" s="144" customFormat="1" ht="15" customHeight="1" x14ac:dyDescent="0.2">
      <c r="A100" s="162" t="s">
        <v>145</v>
      </c>
      <c r="B100" s="143"/>
      <c r="C100" s="28">
        <f>SUM(C101:C104)</f>
        <v>0</v>
      </c>
      <c r="D100" s="28"/>
      <c r="E100" s="28">
        <f>SUM(E101:E104)</f>
        <v>0</v>
      </c>
      <c r="F100" s="28"/>
      <c r="G100" s="28">
        <f>SUM(G101:G104)</f>
        <v>0</v>
      </c>
      <c r="H100" s="28"/>
      <c r="I100" s="28">
        <f>SUM(I101:I104)</f>
        <v>0</v>
      </c>
      <c r="J100" s="28"/>
      <c r="K100" s="3">
        <f>SUM(K101:K104)</f>
        <v>0</v>
      </c>
      <c r="L100" s="28"/>
    </row>
    <row r="101" spans="1:12" s="144" customFormat="1" ht="15" customHeight="1" x14ac:dyDescent="0.2">
      <c r="A101" s="190" t="s">
        <v>173</v>
      </c>
      <c r="B101" s="145" t="s">
        <v>198</v>
      </c>
      <c r="C101" s="11"/>
      <c r="D101" s="11"/>
      <c r="E101" s="11"/>
      <c r="F101" s="11"/>
      <c r="G101" s="11"/>
      <c r="H101" s="11"/>
      <c r="I101" s="11"/>
      <c r="J101" s="11"/>
      <c r="K101" s="7"/>
      <c r="L101" s="11"/>
    </row>
    <row r="102" spans="1:12" s="144" customFormat="1" ht="15" customHeight="1" x14ac:dyDescent="0.2">
      <c r="A102" s="162"/>
      <c r="B102" s="145" t="s">
        <v>199</v>
      </c>
      <c r="C102" s="11"/>
      <c r="D102" s="11"/>
      <c r="E102" s="11"/>
      <c r="F102" s="11"/>
      <c r="G102" s="11"/>
      <c r="H102" s="11"/>
      <c r="I102" s="11"/>
      <c r="J102" s="11"/>
      <c r="K102" s="7"/>
      <c r="L102" s="11"/>
    </row>
    <row r="103" spans="1:12" s="144" customFormat="1" ht="15" customHeight="1" x14ac:dyDescent="0.2">
      <c r="A103" s="190" t="s">
        <v>174</v>
      </c>
      <c r="B103" s="145" t="s">
        <v>198</v>
      </c>
      <c r="C103" s="11"/>
      <c r="D103" s="11"/>
      <c r="E103" s="11"/>
      <c r="F103" s="11"/>
      <c r="G103" s="11"/>
      <c r="H103" s="11"/>
      <c r="I103" s="11"/>
      <c r="J103" s="11"/>
      <c r="K103" s="7"/>
      <c r="L103" s="11"/>
    </row>
    <row r="104" spans="1:12" s="144" customFormat="1" ht="15" customHeight="1" x14ac:dyDescent="0.2">
      <c r="A104" s="191"/>
      <c r="B104" s="145" t="s">
        <v>199</v>
      </c>
      <c r="C104" s="11"/>
      <c r="D104" s="11"/>
      <c r="E104" s="11"/>
      <c r="F104" s="11"/>
      <c r="G104" s="11"/>
      <c r="H104" s="11"/>
      <c r="I104" s="11"/>
      <c r="J104" s="11"/>
      <c r="K104" s="7"/>
      <c r="L104" s="11"/>
    </row>
    <row r="105" spans="1:12" s="144" customFormat="1" ht="15" customHeight="1" x14ac:dyDescent="0.2">
      <c r="A105" s="162" t="s">
        <v>218</v>
      </c>
      <c r="B105" s="143"/>
      <c r="C105" s="28">
        <f>SUM(C106:C109)</f>
        <v>0</v>
      </c>
      <c r="D105" s="28"/>
      <c r="E105" s="28">
        <f>SUM(E106:E109)</f>
        <v>0</v>
      </c>
      <c r="F105" s="28"/>
      <c r="G105" s="28">
        <f>SUM(G106:G109)</f>
        <v>0</v>
      </c>
      <c r="H105" s="28"/>
      <c r="I105" s="28">
        <f>SUM(I106:I109)</f>
        <v>0</v>
      </c>
      <c r="J105" s="28"/>
      <c r="K105" s="3">
        <f>SUM(K106:K109)</f>
        <v>0</v>
      </c>
      <c r="L105" s="28"/>
    </row>
    <row r="106" spans="1:12" ht="15" customHeight="1" x14ac:dyDescent="0.2">
      <c r="A106" s="188" t="s">
        <v>173</v>
      </c>
      <c r="B106" s="9" t="s">
        <v>198</v>
      </c>
      <c r="C106" s="11"/>
      <c r="D106" s="11"/>
      <c r="E106" s="11"/>
      <c r="F106" s="11"/>
      <c r="G106" s="11"/>
      <c r="H106" s="11"/>
      <c r="I106" s="11"/>
      <c r="J106" s="6"/>
      <c r="K106" s="7"/>
      <c r="L106" s="6"/>
    </row>
    <row r="107" spans="1:12" ht="15" customHeight="1" x14ac:dyDescent="0.2">
      <c r="A107" s="156"/>
      <c r="B107" s="9" t="s">
        <v>199</v>
      </c>
      <c r="C107" s="11"/>
      <c r="D107" s="11"/>
      <c r="E107" s="11"/>
      <c r="F107" s="11"/>
      <c r="G107" s="11"/>
      <c r="H107" s="11"/>
      <c r="I107" s="11"/>
      <c r="J107" s="6"/>
      <c r="K107" s="7"/>
      <c r="L107" s="6"/>
    </row>
    <row r="108" spans="1:12" ht="15" customHeight="1" x14ac:dyDescent="0.2">
      <c r="A108" s="188" t="s">
        <v>174</v>
      </c>
      <c r="B108" s="9" t="s">
        <v>198</v>
      </c>
      <c r="C108" s="11"/>
      <c r="D108" s="11"/>
      <c r="E108" s="11"/>
      <c r="F108" s="11"/>
      <c r="G108" s="11"/>
      <c r="H108" s="11"/>
      <c r="I108" s="11"/>
      <c r="J108" s="6"/>
      <c r="K108" s="7"/>
      <c r="L108" s="6"/>
    </row>
    <row r="109" spans="1:12" ht="15" customHeight="1" x14ac:dyDescent="0.2">
      <c r="A109" s="189"/>
      <c r="B109" s="9" t="s">
        <v>199</v>
      </c>
      <c r="C109" s="11"/>
      <c r="D109" s="11"/>
      <c r="E109" s="11"/>
      <c r="F109" s="11"/>
      <c r="G109" s="11"/>
      <c r="H109" s="11"/>
      <c r="I109" s="11"/>
      <c r="J109" s="6"/>
      <c r="K109" s="7"/>
      <c r="L109" s="6"/>
    </row>
    <row r="110" spans="1:12" ht="15" customHeight="1" x14ac:dyDescent="0.2">
      <c r="A110" s="157" t="s">
        <v>183</v>
      </c>
      <c r="B110" s="4"/>
      <c r="C110" s="8">
        <f>C77+C80+C85+C90+C95+C100+C105</f>
        <v>0</v>
      </c>
      <c r="D110" s="8"/>
      <c r="E110" s="8">
        <f>E77+E80+E85+E90+E95+E100+E105</f>
        <v>0</v>
      </c>
      <c r="F110" s="8"/>
      <c r="G110" s="8">
        <f>G77+G80+G85+G90+G95+G100+G105</f>
        <v>0</v>
      </c>
      <c r="H110" s="8"/>
      <c r="I110" s="8">
        <f>I77+I80+I85+I90+I95+I100+I105</f>
        <v>0</v>
      </c>
      <c r="J110" s="8"/>
      <c r="K110" s="18">
        <f>K77+K80+K85+K90+K95+K100+K105</f>
        <v>0</v>
      </c>
      <c r="L110" s="8"/>
    </row>
    <row r="111" spans="1:12" ht="15" customHeight="1" x14ac:dyDescent="0.2">
      <c r="A111" s="156" t="s">
        <v>219</v>
      </c>
      <c r="B111" s="1"/>
      <c r="C111" s="6"/>
      <c r="D111" s="6"/>
      <c r="E111" s="6"/>
      <c r="F111" s="6"/>
      <c r="G111" s="6"/>
      <c r="H111" s="6"/>
      <c r="I111" s="6"/>
      <c r="J111" s="6"/>
      <c r="K111" s="7"/>
      <c r="L111" s="6"/>
    </row>
    <row r="112" spans="1:12" ht="15" customHeight="1" x14ac:dyDescent="0.2">
      <c r="A112" s="156" t="s">
        <v>220</v>
      </c>
      <c r="B112" s="1"/>
      <c r="C112" s="15">
        <f>C113+C114</f>
        <v>0</v>
      </c>
      <c r="D112" s="15"/>
      <c r="E112" s="15">
        <f>E113+E114</f>
        <v>0</v>
      </c>
      <c r="F112" s="15"/>
      <c r="G112" s="15">
        <f>G113+G114</f>
        <v>0</v>
      </c>
      <c r="H112" s="15"/>
      <c r="I112" s="15">
        <f>I113+I114</f>
        <v>0</v>
      </c>
      <c r="J112" s="15"/>
      <c r="K112" s="31">
        <f>K113+K114</f>
        <v>0</v>
      </c>
      <c r="L112" s="15"/>
    </row>
    <row r="113" spans="1:12" ht="15" customHeight="1" x14ac:dyDescent="0.2">
      <c r="A113" s="156"/>
      <c r="B113" s="1" t="s">
        <v>257</v>
      </c>
      <c r="C113" s="6"/>
      <c r="D113" s="6"/>
      <c r="E113" s="6"/>
      <c r="F113" s="6"/>
      <c r="G113" s="6"/>
      <c r="H113" s="6"/>
      <c r="I113" s="6"/>
      <c r="J113" s="6"/>
      <c r="K113" s="16"/>
      <c r="L113" s="6"/>
    </row>
    <row r="114" spans="1:12" ht="15" customHeight="1" x14ac:dyDescent="0.2">
      <c r="A114" s="156"/>
      <c r="B114" s="1" t="s">
        <v>258</v>
      </c>
      <c r="C114" s="6"/>
      <c r="D114" s="6"/>
      <c r="E114" s="6"/>
      <c r="F114" s="6"/>
      <c r="G114" s="6"/>
      <c r="H114" s="6"/>
      <c r="I114" s="6"/>
      <c r="J114" s="6"/>
      <c r="K114" s="16"/>
      <c r="L114" s="6"/>
    </row>
    <row r="115" spans="1:12" ht="15" customHeight="1" x14ac:dyDescent="0.2">
      <c r="A115" s="156" t="s">
        <v>221</v>
      </c>
      <c r="B115" s="1"/>
      <c r="C115" s="15">
        <f>C116+C117</f>
        <v>0</v>
      </c>
      <c r="D115" s="15"/>
      <c r="E115" s="15">
        <f>E116+E117</f>
        <v>0</v>
      </c>
      <c r="F115" s="15"/>
      <c r="G115" s="15">
        <f>G116+G117</f>
        <v>0</v>
      </c>
      <c r="H115" s="15"/>
      <c r="I115" s="15">
        <f>I116+I117</f>
        <v>0</v>
      </c>
      <c r="J115" s="15"/>
      <c r="K115" s="31">
        <f>K116+K117</f>
        <v>0</v>
      </c>
      <c r="L115" s="15"/>
    </row>
    <row r="116" spans="1:12" ht="15" customHeight="1" x14ac:dyDescent="0.2">
      <c r="A116" s="156"/>
      <c r="B116" s="1" t="s">
        <v>257</v>
      </c>
      <c r="C116" s="6"/>
      <c r="D116" s="6"/>
      <c r="E116" s="6"/>
      <c r="F116" s="6"/>
      <c r="G116" s="6"/>
      <c r="H116" s="6"/>
      <c r="I116" s="6"/>
      <c r="J116" s="6"/>
      <c r="K116" s="16"/>
      <c r="L116" s="6"/>
    </row>
    <row r="117" spans="1:12" ht="15" customHeight="1" x14ac:dyDescent="0.2">
      <c r="A117" s="156"/>
      <c r="B117" s="1" t="s">
        <v>258</v>
      </c>
      <c r="C117" s="6"/>
      <c r="D117" s="6"/>
      <c r="E117" s="6"/>
      <c r="F117" s="6"/>
      <c r="G117" s="6"/>
      <c r="H117" s="6"/>
      <c r="I117" s="6"/>
      <c r="J117" s="6"/>
      <c r="K117" s="16"/>
      <c r="L117" s="6"/>
    </row>
    <row r="118" spans="1:12" ht="15" customHeight="1" x14ac:dyDescent="0.2">
      <c r="A118" s="156" t="s">
        <v>222</v>
      </c>
      <c r="B118" s="1"/>
      <c r="C118" s="15">
        <f>C119+C120</f>
        <v>0</v>
      </c>
      <c r="D118" s="15"/>
      <c r="E118" s="15">
        <f>E119+E120</f>
        <v>0</v>
      </c>
      <c r="F118" s="15"/>
      <c r="G118" s="15">
        <f>G119+G120</f>
        <v>0</v>
      </c>
      <c r="H118" s="15"/>
      <c r="I118" s="15">
        <f>I119+I120</f>
        <v>0</v>
      </c>
      <c r="J118" s="15"/>
      <c r="K118" s="31">
        <f>K119+K120</f>
        <v>0</v>
      </c>
      <c r="L118" s="15"/>
    </row>
    <row r="119" spans="1:12" ht="15" customHeight="1" x14ac:dyDescent="0.2">
      <c r="A119" s="156"/>
      <c r="B119" s="1" t="s">
        <v>257</v>
      </c>
      <c r="C119" s="6"/>
      <c r="D119" s="6"/>
      <c r="E119" s="6"/>
      <c r="F119" s="6"/>
      <c r="G119" s="6"/>
      <c r="H119" s="6"/>
      <c r="I119" s="6"/>
      <c r="J119" s="6"/>
      <c r="K119" s="16"/>
      <c r="L119" s="6"/>
    </row>
    <row r="120" spans="1:12" ht="15" customHeight="1" x14ac:dyDescent="0.2">
      <c r="A120" s="156"/>
      <c r="B120" s="1" t="s">
        <v>258</v>
      </c>
      <c r="C120" s="6"/>
      <c r="D120" s="6"/>
      <c r="E120" s="6"/>
      <c r="F120" s="6"/>
      <c r="G120" s="6"/>
      <c r="H120" s="6"/>
      <c r="I120" s="6"/>
      <c r="J120" s="6"/>
      <c r="K120" s="16"/>
      <c r="L120" s="6"/>
    </row>
    <row r="121" spans="1:12" ht="15" customHeight="1" x14ac:dyDescent="0.2">
      <c r="A121" s="156" t="s">
        <v>223</v>
      </c>
      <c r="B121" s="1"/>
      <c r="C121" s="15">
        <f>C122+C123</f>
        <v>0</v>
      </c>
      <c r="D121" s="15"/>
      <c r="E121" s="15">
        <f>E122+E123</f>
        <v>0</v>
      </c>
      <c r="F121" s="15"/>
      <c r="G121" s="15">
        <f>G122+G123</f>
        <v>0</v>
      </c>
      <c r="H121" s="15"/>
      <c r="I121" s="15">
        <f>I122+I123</f>
        <v>0</v>
      </c>
      <c r="J121" s="15"/>
      <c r="K121" s="31">
        <f>K122+K123</f>
        <v>0</v>
      </c>
      <c r="L121" s="15"/>
    </row>
    <row r="122" spans="1:12" ht="15" customHeight="1" x14ac:dyDescent="0.2">
      <c r="A122" s="156"/>
      <c r="B122" s="1" t="s">
        <v>257</v>
      </c>
      <c r="C122" s="6"/>
      <c r="D122" s="6"/>
      <c r="E122" s="6"/>
      <c r="F122" s="6"/>
      <c r="G122" s="6"/>
      <c r="H122" s="6"/>
      <c r="I122" s="6"/>
      <c r="J122" s="6"/>
      <c r="K122" s="16"/>
      <c r="L122" s="6"/>
    </row>
    <row r="123" spans="1:12" ht="15" customHeight="1" x14ac:dyDescent="0.2">
      <c r="A123" s="156"/>
      <c r="B123" s="1" t="s">
        <v>258</v>
      </c>
      <c r="C123" s="6"/>
      <c r="D123" s="6"/>
      <c r="E123" s="6"/>
      <c r="F123" s="6"/>
      <c r="G123" s="6"/>
      <c r="H123" s="6"/>
      <c r="I123" s="6"/>
      <c r="J123" s="6"/>
      <c r="K123" s="16"/>
      <c r="L123" s="6"/>
    </row>
    <row r="124" spans="1:12" ht="15" customHeight="1" x14ac:dyDescent="0.2">
      <c r="A124" s="156" t="s">
        <v>224</v>
      </c>
      <c r="B124" s="1"/>
      <c r="C124" s="15">
        <f>C125+C126</f>
        <v>0</v>
      </c>
      <c r="D124" s="15"/>
      <c r="E124" s="15">
        <f>E125+E126</f>
        <v>0</v>
      </c>
      <c r="F124" s="15"/>
      <c r="G124" s="15">
        <f>G125+G126</f>
        <v>0</v>
      </c>
      <c r="H124" s="15"/>
      <c r="I124" s="15">
        <f>I125+I126</f>
        <v>0</v>
      </c>
      <c r="J124" s="15"/>
      <c r="K124" s="31">
        <f>K125+K126</f>
        <v>0</v>
      </c>
      <c r="L124" s="15"/>
    </row>
    <row r="125" spans="1:12" ht="15" customHeight="1" x14ac:dyDescent="0.2">
      <c r="A125" s="156"/>
      <c r="B125" s="1" t="s">
        <v>257</v>
      </c>
      <c r="C125" s="6"/>
      <c r="D125" s="6"/>
      <c r="E125" s="6"/>
      <c r="F125" s="6"/>
      <c r="G125" s="6"/>
      <c r="H125" s="6"/>
      <c r="I125" s="6"/>
      <c r="J125" s="6"/>
      <c r="K125" s="16"/>
      <c r="L125" s="6"/>
    </row>
    <row r="126" spans="1:12" ht="15" customHeight="1" x14ac:dyDescent="0.2">
      <c r="A126" s="156"/>
      <c r="B126" s="1" t="s">
        <v>258</v>
      </c>
      <c r="C126" s="6"/>
      <c r="D126" s="6"/>
      <c r="E126" s="6"/>
      <c r="F126" s="6"/>
      <c r="G126" s="6"/>
      <c r="H126" s="6"/>
      <c r="I126" s="6"/>
      <c r="J126" s="6"/>
      <c r="K126" s="16"/>
      <c r="L126" s="6"/>
    </row>
    <row r="127" spans="1:12" ht="15" customHeight="1" x14ac:dyDescent="0.2">
      <c r="A127" s="156" t="s">
        <v>225</v>
      </c>
      <c r="B127" s="1"/>
      <c r="C127" s="15">
        <f>C128+C129</f>
        <v>0</v>
      </c>
      <c r="D127" s="15"/>
      <c r="E127" s="15">
        <f>E128+E129</f>
        <v>0</v>
      </c>
      <c r="F127" s="15"/>
      <c r="G127" s="15">
        <f>G128+G129</f>
        <v>0</v>
      </c>
      <c r="H127" s="15"/>
      <c r="I127" s="15">
        <f>I128+I129</f>
        <v>0</v>
      </c>
      <c r="J127" s="15"/>
      <c r="K127" s="31">
        <f>K128+K129</f>
        <v>0</v>
      </c>
      <c r="L127" s="15"/>
    </row>
    <row r="128" spans="1:12" ht="15" customHeight="1" x14ac:dyDescent="0.2">
      <c r="A128" s="156"/>
      <c r="B128" s="1" t="s">
        <v>257</v>
      </c>
      <c r="C128" s="30"/>
      <c r="D128" s="11"/>
      <c r="E128" s="30"/>
      <c r="F128" s="11"/>
      <c r="G128" s="30"/>
      <c r="H128" s="11"/>
      <c r="I128" s="30"/>
      <c r="J128" s="6"/>
      <c r="K128" s="16"/>
      <c r="L128" s="6"/>
    </row>
    <row r="129" spans="1:13" ht="15" customHeight="1" x14ac:dyDescent="0.2">
      <c r="A129" s="156"/>
      <c r="B129" s="1" t="s">
        <v>258</v>
      </c>
      <c r="C129" s="30"/>
      <c r="D129" s="11"/>
      <c r="E129" s="30"/>
      <c r="F129" s="11"/>
      <c r="G129" s="30"/>
      <c r="H129" s="11"/>
      <c r="I129" s="30"/>
      <c r="J129" s="6"/>
      <c r="K129" s="16"/>
      <c r="L129" s="6"/>
    </row>
    <row r="130" spans="1:13" ht="15" customHeight="1" x14ac:dyDescent="0.2">
      <c r="A130" s="157" t="s">
        <v>183</v>
      </c>
      <c r="B130" s="4"/>
      <c r="C130" s="8">
        <f>C112+C115+C118+C121+C124+C127</f>
        <v>0</v>
      </c>
      <c r="D130" s="8"/>
      <c r="E130" s="8">
        <f>E112+E115+E118+E121+E124+E127</f>
        <v>0</v>
      </c>
      <c r="F130" s="8"/>
      <c r="G130" s="8">
        <f>G112+G115+G118+G121+G124+G127</f>
        <v>0</v>
      </c>
      <c r="H130" s="8"/>
      <c r="I130" s="8">
        <f>I112+I115+I118+I121+I124+I127</f>
        <v>0</v>
      </c>
      <c r="J130" s="8"/>
      <c r="K130" s="5">
        <f>K112+K115+K118+K121+K124+K127</f>
        <v>0</v>
      </c>
      <c r="L130" s="8"/>
    </row>
    <row r="131" spans="1:13" ht="15" customHeight="1" x14ac:dyDescent="0.2">
      <c r="A131" s="156" t="s">
        <v>226</v>
      </c>
      <c r="B131" s="1"/>
      <c r="C131" s="2"/>
      <c r="D131" s="2"/>
      <c r="E131" s="2"/>
      <c r="F131" s="2"/>
      <c r="G131" s="2"/>
      <c r="H131" s="2"/>
      <c r="I131" s="2"/>
      <c r="J131" s="2"/>
      <c r="K131" s="7"/>
      <c r="L131" s="2"/>
    </row>
    <row r="132" spans="1:13" ht="15" customHeight="1" x14ac:dyDescent="0.2">
      <c r="A132" s="156" t="s">
        <v>227</v>
      </c>
      <c r="B132" s="1"/>
      <c r="C132" s="6"/>
      <c r="D132" s="6"/>
      <c r="E132" s="6"/>
      <c r="F132" s="6"/>
      <c r="G132" s="6"/>
      <c r="H132" s="6"/>
      <c r="I132" s="6"/>
      <c r="J132" s="6"/>
      <c r="K132" s="7"/>
      <c r="L132" s="6"/>
    </row>
    <row r="133" spans="1:13" ht="15" customHeight="1" x14ac:dyDescent="0.2">
      <c r="A133" s="156" t="s">
        <v>228</v>
      </c>
      <c r="B133" s="1"/>
      <c r="C133" s="6"/>
      <c r="D133" s="6"/>
      <c r="E133" s="6"/>
      <c r="F133" s="6"/>
      <c r="G133" s="6"/>
      <c r="H133" s="6"/>
      <c r="I133" s="6"/>
      <c r="J133" s="6"/>
      <c r="K133" s="7"/>
      <c r="L133" s="6"/>
    </row>
    <row r="134" spans="1:13" ht="15" customHeight="1" x14ac:dyDescent="0.2">
      <c r="A134" s="156" t="s">
        <v>229</v>
      </c>
      <c r="B134" s="1"/>
      <c r="C134" s="6"/>
      <c r="D134" s="6"/>
      <c r="E134" s="6"/>
      <c r="F134" s="6"/>
      <c r="G134" s="6"/>
      <c r="H134" s="6"/>
      <c r="I134" s="6"/>
      <c r="J134" s="6"/>
      <c r="K134" s="7"/>
      <c r="L134" s="6"/>
    </row>
    <row r="135" spans="1:13" ht="15" customHeight="1" x14ac:dyDescent="0.2">
      <c r="A135" s="157" t="s">
        <v>183</v>
      </c>
      <c r="B135" s="4"/>
      <c r="C135" s="8">
        <f>SUM(C132:C134)</f>
        <v>0</v>
      </c>
      <c r="D135" s="8"/>
      <c r="E135" s="8">
        <f>SUM(E132:E134)</f>
        <v>0</v>
      </c>
      <c r="F135" s="8"/>
      <c r="G135" s="8">
        <f>SUM(G132:G134)</f>
        <v>0</v>
      </c>
      <c r="H135" s="8"/>
      <c r="I135" s="8">
        <f>SUM(I132:I134)</f>
        <v>0</v>
      </c>
      <c r="J135" s="8"/>
      <c r="K135" s="5">
        <f>SUM(K132:K134)</f>
        <v>0</v>
      </c>
      <c r="L135" s="8"/>
    </row>
    <row r="136" spans="1:13" ht="15" customHeight="1" x14ac:dyDescent="0.2">
      <c r="A136" s="157" t="s">
        <v>230</v>
      </c>
      <c r="B136" s="4"/>
      <c r="C136" s="8">
        <f>C75+C110+C130+C135</f>
        <v>0</v>
      </c>
      <c r="D136" s="8"/>
      <c r="E136" s="8">
        <f>E75+E110+E130+E135</f>
        <v>0</v>
      </c>
      <c r="F136" s="8"/>
      <c r="G136" s="8">
        <f>G75+G110+G130+G135</f>
        <v>0</v>
      </c>
      <c r="H136" s="8"/>
      <c r="I136" s="8">
        <f>I75+I110+I130+I135</f>
        <v>0</v>
      </c>
      <c r="J136" s="8"/>
      <c r="K136" s="5">
        <f>K75+K110+K130+K135</f>
        <v>0</v>
      </c>
      <c r="L136" s="8"/>
    </row>
    <row r="137" spans="1:13" ht="15" customHeight="1" x14ac:dyDescent="0.2">
      <c r="A137" s="157" t="s">
        <v>231</v>
      </c>
      <c r="B137" s="4"/>
      <c r="C137" s="12"/>
      <c r="D137" s="12"/>
      <c r="E137" s="12"/>
      <c r="F137" s="12"/>
      <c r="G137" s="12"/>
      <c r="H137" s="12"/>
      <c r="I137" s="12"/>
      <c r="J137" s="12"/>
      <c r="K137" s="5"/>
      <c r="L137" s="12"/>
      <c r="M137" s="10"/>
    </row>
    <row r="138" spans="1:13" ht="15" customHeight="1" x14ac:dyDescent="0.2">
      <c r="A138" s="157" t="s">
        <v>232</v>
      </c>
      <c r="B138" s="4"/>
      <c r="C138" s="8">
        <f>C5+C67+C136+C137</f>
        <v>0</v>
      </c>
      <c r="D138" s="8"/>
      <c r="E138" s="8">
        <f>E5+E67+E136+E137</f>
        <v>0</v>
      </c>
      <c r="F138" s="8"/>
      <c r="G138" s="8">
        <f>G5+G67+G136+G137</f>
        <v>0</v>
      </c>
      <c r="H138" s="8"/>
      <c r="I138" s="8">
        <f>I5+I67+I136+I137</f>
        <v>0</v>
      </c>
      <c r="J138" s="8"/>
      <c r="K138" s="110">
        <f>K5+K67+K136+K137</f>
        <v>0</v>
      </c>
      <c r="L138" s="8"/>
    </row>
    <row r="139" spans="1:13" ht="15" customHeight="1" x14ac:dyDescent="0.2">
      <c r="A139" s="156"/>
      <c r="B139" s="1"/>
      <c r="C139" s="2"/>
      <c r="D139" s="2"/>
      <c r="E139" s="2"/>
      <c r="F139" s="2"/>
      <c r="G139" s="2"/>
      <c r="H139" s="2"/>
      <c r="I139" s="2"/>
      <c r="J139" s="2"/>
      <c r="K139" s="7"/>
      <c r="L139" s="2"/>
    </row>
    <row r="140" spans="1:13" ht="15" customHeight="1" x14ac:dyDescent="0.2">
      <c r="A140" s="157" t="s">
        <v>233</v>
      </c>
      <c r="B140" s="4"/>
      <c r="C140" s="2"/>
      <c r="D140" s="2"/>
      <c r="E140" s="2"/>
      <c r="F140" s="2"/>
      <c r="G140" s="2"/>
      <c r="H140" s="2"/>
      <c r="I140" s="2"/>
      <c r="J140" s="2"/>
      <c r="K140" s="7"/>
      <c r="L140" s="2"/>
    </row>
    <row r="141" spans="1:13" ht="15" customHeight="1" x14ac:dyDescent="0.2">
      <c r="A141" s="157" t="s">
        <v>234</v>
      </c>
      <c r="B141" s="4"/>
      <c r="C141" s="2"/>
      <c r="D141" s="2"/>
      <c r="E141" s="2"/>
      <c r="F141" s="2"/>
      <c r="G141" s="2"/>
      <c r="H141" s="2"/>
      <c r="I141" s="2"/>
      <c r="J141" s="2"/>
      <c r="K141" s="7"/>
      <c r="L141" s="2"/>
    </row>
    <row r="142" spans="1:13" ht="15" customHeight="1" x14ac:dyDescent="0.2">
      <c r="A142" s="156" t="s">
        <v>235</v>
      </c>
      <c r="B142" s="1"/>
      <c r="C142" s="6"/>
      <c r="D142" s="6"/>
      <c r="E142" s="6"/>
      <c r="F142" s="6"/>
      <c r="G142" s="6"/>
      <c r="H142" s="6"/>
      <c r="I142" s="6"/>
      <c r="J142" s="6"/>
      <c r="K142" s="7"/>
      <c r="L142" s="6"/>
    </row>
    <row r="143" spans="1:13" ht="15" customHeight="1" x14ac:dyDescent="0.2">
      <c r="A143" s="156" t="s">
        <v>236</v>
      </c>
      <c r="B143" s="1"/>
      <c r="C143" s="6"/>
      <c r="D143" s="6"/>
      <c r="E143" s="6"/>
      <c r="F143" s="6"/>
      <c r="G143" s="6"/>
      <c r="H143" s="6"/>
      <c r="I143" s="6"/>
      <c r="J143" s="6"/>
      <c r="K143" s="7"/>
      <c r="L143" s="6"/>
    </row>
    <row r="144" spans="1:13" ht="15" customHeight="1" x14ac:dyDescent="0.2">
      <c r="A144" s="156" t="s">
        <v>237</v>
      </c>
      <c r="B144" s="1"/>
      <c r="C144" s="6"/>
      <c r="D144" s="6"/>
      <c r="E144" s="6"/>
      <c r="F144" s="6"/>
      <c r="G144" s="6"/>
      <c r="H144" s="6"/>
      <c r="I144" s="6"/>
      <c r="J144" s="6"/>
      <c r="K144" s="7"/>
      <c r="L144" s="6"/>
    </row>
    <row r="145" spans="1:12" ht="15" customHeight="1" x14ac:dyDescent="0.2">
      <c r="A145" s="156" t="s">
        <v>238</v>
      </c>
      <c r="B145" s="1"/>
      <c r="C145" s="6"/>
      <c r="D145" s="6"/>
      <c r="E145" s="6"/>
      <c r="F145" s="6"/>
      <c r="G145" s="6"/>
      <c r="H145" s="6"/>
      <c r="I145" s="6"/>
      <c r="J145" s="6"/>
      <c r="K145" s="7"/>
      <c r="L145" s="6"/>
    </row>
    <row r="146" spans="1:12" ht="15" customHeight="1" x14ac:dyDescent="0.2">
      <c r="A146" s="192" t="s">
        <v>147</v>
      </c>
      <c r="B146" s="1"/>
      <c r="C146" s="6"/>
      <c r="D146" s="6"/>
      <c r="E146" s="6"/>
      <c r="F146" s="6"/>
      <c r="G146" s="6"/>
      <c r="H146" s="6"/>
      <c r="I146" s="6"/>
      <c r="J146" s="6"/>
      <c r="K146" s="7"/>
      <c r="L146" s="6"/>
    </row>
    <row r="147" spans="1:12" ht="15" customHeight="1" x14ac:dyDescent="0.2">
      <c r="A147" s="192" t="s">
        <v>146</v>
      </c>
      <c r="B147" s="1"/>
      <c r="C147" s="6"/>
      <c r="D147" s="6"/>
      <c r="E147" s="6"/>
      <c r="F147" s="6"/>
      <c r="G147" s="6"/>
      <c r="H147" s="6"/>
      <c r="I147" s="6"/>
      <c r="J147" s="6"/>
      <c r="K147" s="7"/>
      <c r="L147" s="6"/>
    </row>
    <row r="148" spans="1:12" ht="15" customHeight="1" x14ac:dyDescent="0.2">
      <c r="A148" s="156" t="s">
        <v>239</v>
      </c>
      <c r="B148" s="1"/>
      <c r="C148" s="6"/>
      <c r="D148" s="6"/>
      <c r="E148" s="6"/>
      <c r="F148" s="6"/>
      <c r="G148" s="6"/>
      <c r="H148" s="6"/>
      <c r="I148" s="6"/>
      <c r="J148" s="6"/>
      <c r="K148" s="7"/>
      <c r="L148" s="6"/>
    </row>
    <row r="149" spans="1:12" ht="15" customHeight="1" x14ac:dyDescent="0.2">
      <c r="A149" s="156" t="s">
        <v>240</v>
      </c>
      <c r="B149" s="1"/>
      <c r="C149" s="6"/>
      <c r="D149" s="6"/>
      <c r="E149" s="6"/>
      <c r="F149" s="6"/>
      <c r="G149" s="6"/>
      <c r="H149" s="6"/>
      <c r="I149" s="6"/>
      <c r="J149" s="6"/>
      <c r="K149" s="7"/>
      <c r="L149" s="6"/>
    </row>
    <row r="150" spans="1:12" ht="15" customHeight="1" x14ac:dyDescent="0.2">
      <c r="A150" s="156" t="s">
        <v>241</v>
      </c>
      <c r="B150" s="1"/>
      <c r="C150" s="6"/>
      <c r="D150" s="6"/>
      <c r="E150" s="6"/>
      <c r="F150" s="6"/>
      <c r="G150" s="6"/>
      <c r="H150" s="6"/>
      <c r="I150" s="6"/>
      <c r="J150" s="6"/>
      <c r="K150" s="7"/>
      <c r="L150" s="6"/>
    </row>
    <row r="151" spans="1:12" ht="15" customHeight="1" x14ac:dyDescent="0.2">
      <c r="A151" s="157" t="s">
        <v>183</v>
      </c>
      <c r="B151" s="4"/>
      <c r="C151" s="8">
        <f>SUM(C142:C150)</f>
        <v>0</v>
      </c>
      <c r="D151" s="8"/>
      <c r="E151" s="8">
        <f>SUM(E142:E150)</f>
        <v>0</v>
      </c>
      <c r="F151" s="8"/>
      <c r="G151" s="8">
        <f>SUM(G142:G150)</f>
        <v>0</v>
      </c>
      <c r="H151" s="8"/>
      <c r="I151" s="8">
        <f>SUM(I142:I150)</f>
        <v>0</v>
      </c>
      <c r="J151" s="8"/>
      <c r="K151" s="5">
        <f>SUM(K142:K150)</f>
        <v>0</v>
      </c>
      <c r="L151" s="8"/>
    </row>
    <row r="152" spans="1:12" ht="15" customHeight="1" x14ac:dyDescent="0.2">
      <c r="A152" s="157" t="s">
        <v>242</v>
      </c>
      <c r="B152" s="4"/>
      <c r="C152" s="2"/>
      <c r="D152" s="2"/>
      <c r="E152" s="2"/>
      <c r="F152" s="2"/>
      <c r="G152" s="2"/>
      <c r="H152" s="2"/>
      <c r="I152" s="2"/>
      <c r="J152" s="2"/>
      <c r="K152" s="7"/>
      <c r="L152" s="2"/>
    </row>
    <row r="153" spans="1:12" ht="15" customHeight="1" x14ac:dyDescent="0.2">
      <c r="A153" s="156" t="s">
        <v>243</v>
      </c>
      <c r="B153" s="1"/>
      <c r="C153" s="6"/>
      <c r="D153" s="6"/>
      <c r="E153" s="6"/>
      <c r="F153" s="6"/>
      <c r="G153" s="6"/>
      <c r="H153" s="6"/>
      <c r="I153" s="6"/>
      <c r="J153" s="6"/>
      <c r="K153" s="7"/>
      <c r="L153" s="6"/>
    </row>
    <row r="154" spans="1:12" ht="15" customHeight="1" x14ac:dyDescent="0.2">
      <c r="A154" s="156" t="s">
        <v>244</v>
      </c>
      <c r="B154" s="1"/>
      <c r="C154" s="6"/>
      <c r="D154" s="6"/>
      <c r="E154" s="6"/>
      <c r="F154" s="6"/>
      <c r="G154" s="6"/>
      <c r="H154" s="6"/>
      <c r="I154" s="6"/>
      <c r="J154" s="6"/>
      <c r="K154" s="7"/>
      <c r="L154" s="6"/>
    </row>
    <row r="155" spans="1:12" ht="15" customHeight="1" x14ac:dyDescent="0.2">
      <c r="A155" s="156" t="s">
        <v>245</v>
      </c>
      <c r="B155" s="1"/>
      <c r="C155" s="6"/>
      <c r="D155" s="6"/>
      <c r="E155" s="6"/>
      <c r="F155" s="6"/>
      <c r="G155" s="6"/>
      <c r="H155" s="6"/>
      <c r="I155" s="6"/>
      <c r="J155" s="6"/>
      <c r="K155" s="7"/>
      <c r="L155" s="6"/>
    </row>
    <row r="156" spans="1:12" ht="15" customHeight="1" x14ac:dyDescent="0.2">
      <c r="A156" s="157" t="s">
        <v>183</v>
      </c>
      <c r="B156" s="4"/>
      <c r="C156" s="8">
        <f>SUM(C153:C155)</f>
        <v>0</v>
      </c>
      <c r="D156" s="8"/>
      <c r="E156" s="8">
        <f>SUM(E153:E155)</f>
        <v>0</v>
      </c>
      <c r="F156" s="8"/>
      <c r="G156" s="8">
        <f>SUM(G153:G155)</f>
        <v>0</v>
      </c>
      <c r="H156" s="8"/>
      <c r="I156" s="8">
        <f>SUM(I153:I155)</f>
        <v>0</v>
      </c>
      <c r="J156" s="8"/>
      <c r="K156" s="5">
        <f>SUM(K153:K155)</f>
        <v>0</v>
      </c>
      <c r="L156" s="8"/>
    </row>
    <row r="157" spans="1:12" ht="15" customHeight="1" x14ac:dyDescent="0.2">
      <c r="A157" s="157" t="s">
        <v>246</v>
      </c>
      <c r="B157" s="4"/>
      <c r="C157" s="12">
        <v>0</v>
      </c>
      <c r="D157" s="12"/>
      <c r="E157" s="12">
        <v>0</v>
      </c>
      <c r="F157" s="12"/>
      <c r="G157" s="12">
        <v>0</v>
      </c>
      <c r="H157" s="12"/>
      <c r="I157" s="12">
        <v>0</v>
      </c>
      <c r="J157" s="12"/>
      <c r="K157" s="13"/>
      <c r="L157" s="12"/>
    </row>
    <row r="158" spans="1:12" ht="15" customHeight="1" x14ac:dyDescent="0.2">
      <c r="A158" s="157" t="s">
        <v>247</v>
      </c>
      <c r="B158" s="4"/>
      <c r="C158" s="2"/>
      <c r="D158" s="2"/>
      <c r="E158" s="2"/>
      <c r="F158" s="2"/>
      <c r="G158" s="2"/>
      <c r="H158" s="2"/>
      <c r="I158" s="2"/>
      <c r="J158" s="2"/>
      <c r="K158" s="7"/>
      <c r="L158" s="2"/>
    </row>
    <row r="159" spans="1:12" ht="15" customHeight="1" x14ac:dyDescent="0.2">
      <c r="A159" s="156" t="s">
        <v>248</v>
      </c>
      <c r="B159" s="1"/>
      <c r="C159" s="2">
        <f>C160+C161</f>
        <v>0</v>
      </c>
      <c r="D159" s="2"/>
      <c r="E159" s="2">
        <f>E160+E161</f>
        <v>0</v>
      </c>
      <c r="F159" s="2"/>
      <c r="G159" s="2">
        <f>G160+G161</f>
        <v>0</v>
      </c>
      <c r="H159" s="2"/>
      <c r="I159" s="2">
        <f>I160+I161</f>
        <v>0</v>
      </c>
      <c r="J159" s="2"/>
      <c r="K159" s="3">
        <f>K160+K161</f>
        <v>0</v>
      </c>
      <c r="L159" s="2"/>
    </row>
    <row r="160" spans="1:12" ht="15" customHeight="1" x14ac:dyDescent="0.2">
      <c r="A160" s="188" t="s">
        <v>173</v>
      </c>
      <c r="B160" s="1"/>
      <c r="C160" s="6"/>
      <c r="D160" s="6"/>
      <c r="E160" s="6"/>
      <c r="F160" s="6"/>
      <c r="G160" s="6"/>
      <c r="H160" s="6"/>
      <c r="I160" s="6"/>
      <c r="J160" s="6"/>
      <c r="K160" s="7"/>
      <c r="L160" s="6"/>
    </row>
    <row r="161" spans="1:12" ht="15" customHeight="1" x14ac:dyDescent="0.2">
      <c r="A161" s="188" t="s">
        <v>174</v>
      </c>
      <c r="B161" s="1"/>
      <c r="C161" s="6"/>
      <c r="D161" s="6"/>
      <c r="E161" s="6"/>
      <c r="F161" s="6"/>
      <c r="G161" s="6"/>
      <c r="H161" s="6"/>
      <c r="I161" s="6"/>
      <c r="J161" s="6"/>
      <c r="K161" s="7"/>
      <c r="L161" s="6"/>
    </row>
    <row r="162" spans="1:12" ht="15" customHeight="1" x14ac:dyDescent="0.2">
      <c r="A162" s="156" t="s">
        <v>249</v>
      </c>
      <c r="B162" s="1"/>
      <c r="C162" s="2">
        <f>C163+C164</f>
        <v>0</v>
      </c>
      <c r="D162" s="2"/>
      <c r="E162" s="2">
        <f>E163+E164</f>
        <v>0</v>
      </c>
      <c r="F162" s="2"/>
      <c r="G162" s="2">
        <f>G163+G164</f>
        <v>0</v>
      </c>
      <c r="H162" s="2"/>
      <c r="I162" s="2">
        <f>I163+I164</f>
        <v>0</v>
      </c>
      <c r="J162" s="2"/>
      <c r="K162" s="3">
        <f>K163+K164</f>
        <v>0</v>
      </c>
      <c r="L162" s="2"/>
    </row>
    <row r="163" spans="1:12" ht="15" customHeight="1" x14ac:dyDescent="0.2">
      <c r="A163" s="188" t="s">
        <v>173</v>
      </c>
      <c r="B163" s="1"/>
      <c r="C163" s="6"/>
      <c r="D163" s="6"/>
      <c r="E163" s="6"/>
      <c r="F163" s="6"/>
      <c r="G163" s="6"/>
      <c r="H163" s="6"/>
      <c r="I163" s="6"/>
      <c r="J163" s="6"/>
      <c r="K163" s="7"/>
      <c r="L163" s="6"/>
    </row>
    <row r="164" spans="1:12" ht="15" customHeight="1" x14ac:dyDescent="0.2">
      <c r="A164" s="188" t="s">
        <v>174</v>
      </c>
      <c r="B164" s="1"/>
      <c r="C164" s="6"/>
      <c r="D164" s="6"/>
      <c r="E164" s="6"/>
      <c r="F164" s="6"/>
      <c r="G164" s="6"/>
      <c r="H164" s="6"/>
      <c r="I164" s="6"/>
      <c r="J164" s="6"/>
      <c r="K164" s="7"/>
      <c r="L164" s="6"/>
    </row>
    <row r="165" spans="1:12" s="144" customFormat="1" ht="15" customHeight="1" x14ac:dyDescent="0.2">
      <c r="A165" s="162" t="s">
        <v>148</v>
      </c>
      <c r="B165" s="143"/>
      <c r="C165" s="28">
        <f>C166+C167</f>
        <v>0</v>
      </c>
      <c r="D165" s="28"/>
      <c r="E165" s="28">
        <f>E166+E167</f>
        <v>0</v>
      </c>
      <c r="F165" s="28"/>
      <c r="G165" s="28">
        <f>G166+G167</f>
        <v>0</v>
      </c>
      <c r="H165" s="28"/>
      <c r="I165" s="28">
        <f>I166+I167</f>
        <v>0</v>
      </c>
      <c r="J165" s="28"/>
      <c r="K165" s="3">
        <f>K166+K167</f>
        <v>0</v>
      </c>
      <c r="L165" s="28"/>
    </row>
    <row r="166" spans="1:12" s="144" customFormat="1" ht="15" customHeight="1" x14ac:dyDescent="0.2">
      <c r="A166" s="190" t="s">
        <v>173</v>
      </c>
      <c r="B166" s="143"/>
      <c r="C166" s="11"/>
      <c r="D166" s="11"/>
      <c r="E166" s="11"/>
      <c r="F166" s="11"/>
      <c r="G166" s="11"/>
      <c r="H166" s="11"/>
      <c r="I166" s="11"/>
      <c r="J166" s="11"/>
      <c r="K166" s="7"/>
      <c r="L166" s="11"/>
    </row>
    <row r="167" spans="1:12" s="144" customFormat="1" ht="15" customHeight="1" x14ac:dyDescent="0.2">
      <c r="A167" s="190" t="s">
        <v>174</v>
      </c>
      <c r="B167" s="143"/>
      <c r="C167" s="11"/>
      <c r="D167" s="11"/>
      <c r="E167" s="11"/>
      <c r="F167" s="11"/>
      <c r="G167" s="11"/>
      <c r="H167" s="11"/>
      <c r="I167" s="11"/>
      <c r="J167" s="11"/>
      <c r="K167" s="7"/>
      <c r="L167" s="11"/>
    </row>
    <row r="168" spans="1:12" ht="15" customHeight="1" x14ac:dyDescent="0.2">
      <c r="A168" s="156" t="s">
        <v>149</v>
      </c>
      <c r="B168" s="1"/>
      <c r="C168" s="2">
        <f>C169+C170</f>
        <v>0</v>
      </c>
      <c r="D168" s="2"/>
      <c r="E168" s="2">
        <f>E169+E170</f>
        <v>0</v>
      </c>
      <c r="F168" s="2"/>
      <c r="G168" s="2">
        <f>G169+G170</f>
        <v>0</v>
      </c>
      <c r="H168" s="2"/>
      <c r="I168" s="2">
        <f>I169+I170</f>
        <v>0</v>
      </c>
      <c r="J168" s="2"/>
      <c r="K168" s="3">
        <f>K169+K170</f>
        <v>0</v>
      </c>
      <c r="L168" s="2"/>
    </row>
    <row r="169" spans="1:12" ht="15" customHeight="1" x14ac:dyDescent="0.2">
      <c r="A169" s="188" t="s">
        <v>173</v>
      </c>
      <c r="B169" s="1"/>
      <c r="C169" s="6"/>
      <c r="D169" s="6"/>
      <c r="E169" s="6"/>
      <c r="F169" s="6"/>
      <c r="G169" s="6"/>
      <c r="H169" s="6"/>
      <c r="I169" s="6"/>
      <c r="J169" s="6"/>
      <c r="K169" s="7"/>
      <c r="L169" s="6"/>
    </row>
    <row r="170" spans="1:12" ht="15" customHeight="1" x14ac:dyDescent="0.2">
      <c r="A170" s="188" t="s">
        <v>174</v>
      </c>
      <c r="B170" s="1"/>
      <c r="C170" s="6"/>
      <c r="D170" s="6"/>
      <c r="E170" s="6"/>
      <c r="F170" s="6"/>
      <c r="G170" s="6"/>
      <c r="H170" s="6"/>
      <c r="I170" s="6"/>
      <c r="J170" s="6"/>
      <c r="K170" s="7"/>
      <c r="L170" s="6"/>
    </row>
    <row r="171" spans="1:12" ht="15" customHeight="1" x14ac:dyDescent="0.2">
      <c r="A171" s="156" t="s">
        <v>150</v>
      </c>
      <c r="B171" s="1"/>
      <c r="C171" s="2">
        <f>C172+C173</f>
        <v>0</v>
      </c>
      <c r="D171" s="2"/>
      <c r="E171" s="2">
        <f>E172+E173</f>
        <v>0</v>
      </c>
      <c r="F171" s="2"/>
      <c r="G171" s="2">
        <f>G172+G173</f>
        <v>0</v>
      </c>
      <c r="H171" s="2"/>
      <c r="I171" s="2">
        <f>I172+I173</f>
        <v>0</v>
      </c>
      <c r="J171" s="2"/>
      <c r="K171" s="3">
        <f>K172+K173</f>
        <v>0</v>
      </c>
      <c r="L171" s="2"/>
    </row>
    <row r="172" spans="1:12" ht="15" customHeight="1" x14ac:dyDescent="0.2">
      <c r="A172" s="188" t="s">
        <v>173</v>
      </c>
      <c r="B172" s="1"/>
      <c r="C172" s="6"/>
      <c r="D172" s="6"/>
      <c r="E172" s="6"/>
      <c r="F172" s="6"/>
      <c r="G172" s="6"/>
      <c r="H172" s="6"/>
      <c r="I172" s="6"/>
      <c r="J172" s="6"/>
      <c r="K172" s="7"/>
      <c r="L172" s="6"/>
    </row>
    <row r="173" spans="1:12" ht="15" customHeight="1" x14ac:dyDescent="0.2">
      <c r="A173" s="188" t="s">
        <v>174</v>
      </c>
      <c r="B173" s="1"/>
      <c r="C173" s="6"/>
      <c r="D173" s="6"/>
      <c r="E173" s="6"/>
      <c r="F173" s="6"/>
      <c r="G173" s="6"/>
      <c r="H173" s="6"/>
      <c r="I173" s="6"/>
      <c r="J173" s="6"/>
      <c r="K173" s="7"/>
      <c r="L173" s="6"/>
    </row>
    <row r="174" spans="1:12" ht="15" customHeight="1" x14ac:dyDescent="0.2">
      <c r="A174" s="156" t="s">
        <v>151</v>
      </c>
      <c r="B174" s="1"/>
      <c r="C174" s="2">
        <f>C175+C176</f>
        <v>0</v>
      </c>
      <c r="D174" s="2"/>
      <c r="E174" s="2">
        <f>E175+E176</f>
        <v>0</v>
      </c>
      <c r="F174" s="2"/>
      <c r="G174" s="2">
        <f>G175+G176</f>
        <v>0</v>
      </c>
      <c r="H174" s="2"/>
      <c r="I174" s="2">
        <f>I175+I176</f>
        <v>0</v>
      </c>
      <c r="J174" s="2"/>
      <c r="K174" s="3">
        <f>K175+K176</f>
        <v>0</v>
      </c>
      <c r="L174" s="2"/>
    </row>
    <row r="175" spans="1:12" ht="15" customHeight="1" x14ac:dyDescent="0.2">
      <c r="A175" s="188" t="s">
        <v>173</v>
      </c>
      <c r="B175" s="1"/>
      <c r="C175" s="6"/>
      <c r="D175" s="6"/>
      <c r="E175" s="6"/>
      <c r="F175" s="6"/>
      <c r="G175" s="6"/>
      <c r="H175" s="6"/>
      <c r="I175" s="6"/>
      <c r="J175" s="6"/>
      <c r="K175" s="7"/>
      <c r="L175" s="6"/>
    </row>
    <row r="176" spans="1:12" ht="15" customHeight="1" x14ac:dyDescent="0.2">
      <c r="A176" s="188" t="s">
        <v>174</v>
      </c>
      <c r="B176" s="1"/>
      <c r="C176" s="6"/>
      <c r="D176" s="6"/>
      <c r="E176" s="6"/>
      <c r="F176" s="6"/>
      <c r="G176" s="6"/>
      <c r="H176" s="6"/>
      <c r="I176" s="6"/>
      <c r="J176" s="6"/>
      <c r="K176" s="7"/>
      <c r="L176" s="6"/>
    </row>
    <row r="177" spans="1:12" ht="15" customHeight="1" x14ac:dyDescent="0.2">
      <c r="A177" s="156" t="s">
        <v>152</v>
      </c>
      <c r="B177" s="1"/>
      <c r="C177" s="2">
        <f>C178+C179</f>
        <v>0</v>
      </c>
      <c r="D177" s="2"/>
      <c r="E177" s="2">
        <f>E178+E179</f>
        <v>0</v>
      </c>
      <c r="F177" s="2"/>
      <c r="G177" s="2">
        <f>G178+G179</f>
        <v>0</v>
      </c>
      <c r="H177" s="2"/>
      <c r="I177" s="2">
        <f>I178+I179</f>
        <v>0</v>
      </c>
      <c r="J177" s="2"/>
      <c r="K177" s="3">
        <f>K178+K179</f>
        <v>0</v>
      </c>
      <c r="L177" s="2"/>
    </row>
    <row r="178" spans="1:12" ht="15" customHeight="1" x14ac:dyDescent="0.2">
      <c r="A178" s="188" t="s">
        <v>173</v>
      </c>
      <c r="B178" s="1"/>
      <c r="C178" s="6"/>
      <c r="D178" s="6"/>
      <c r="E178" s="6"/>
      <c r="F178" s="6"/>
      <c r="G178" s="6"/>
      <c r="H178" s="6"/>
      <c r="I178" s="6"/>
      <c r="J178" s="6"/>
      <c r="K178" s="7"/>
      <c r="L178" s="6"/>
    </row>
    <row r="179" spans="1:12" ht="15" customHeight="1" x14ac:dyDescent="0.2">
      <c r="A179" s="188" t="s">
        <v>174</v>
      </c>
      <c r="B179" s="1"/>
      <c r="C179" s="6"/>
      <c r="D179" s="6"/>
      <c r="E179" s="6"/>
      <c r="F179" s="6"/>
      <c r="G179" s="6"/>
      <c r="H179" s="6"/>
      <c r="I179" s="6"/>
      <c r="J179" s="6"/>
      <c r="K179" s="7"/>
      <c r="L179" s="6"/>
    </row>
    <row r="180" spans="1:12" ht="15" customHeight="1" x14ac:dyDescent="0.2">
      <c r="A180" s="156" t="s">
        <v>153</v>
      </c>
      <c r="B180" s="1"/>
      <c r="C180" s="2">
        <f>SUM(C181:C184)</f>
        <v>0</v>
      </c>
      <c r="D180" s="2"/>
      <c r="E180" s="2">
        <f>SUM(E181:E184)</f>
        <v>0</v>
      </c>
      <c r="F180" s="2"/>
      <c r="G180" s="2">
        <f>SUM(G181:G184)</f>
        <v>0</v>
      </c>
      <c r="H180" s="2"/>
      <c r="I180" s="2">
        <f>SUM(I181:I184)</f>
        <v>0</v>
      </c>
      <c r="J180" s="2"/>
      <c r="K180" s="3">
        <f>SUM(K181:K184)</f>
        <v>0</v>
      </c>
      <c r="L180" s="2"/>
    </row>
    <row r="181" spans="1:12" ht="15" customHeight="1" x14ac:dyDescent="0.2">
      <c r="A181" s="188" t="s">
        <v>173</v>
      </c>
      <c r="B181" s="9" t="s">
        <v>198</v>
      </c>
      <c r="C181" s="6"/>
      <c r="D181" s="6"/>
      <c r="E181" s="6"/>
      <c r="F181" s="6"/>
      <c r="G181" s="6"/>
      <c r="H181" s="6"/>
      <c r="I181" s="6"/>
      <c r="J181" s="6"/>
      <c r="K181" s="7"/>
      <c r="L181" s="6"/>
    </row>
    <row r="182" spans="1:12" ht="15" customHeight="1" x14ac:dyDescent="0.2">
      <c r="A182" s="156"/>
      <c r="B182" s="9" t="s">
        <v>199</v>
      </c>
      <c r="C182" s="6"/>
      <c r="D182" s="6"/>
      <c r="E182" s="6"/>
      <c r="F182" s="6"/>
      <c r="G182" s="6"/>
      <c r="H182" s="6"/>
      <c r="I182" s="6"/>
      <c r="J182" s="6"/>
      <c r="K182" s="7"/>
      <c r="L182" s="6"/>
    </row>
    <row r="183" spans="1:12" ht="15" customHeight="1" x14ac:dyDescent="0.2">
      <c r="A183" s="188" t="s">
        <v>174</v>
      </c>
      <c r="B183" s="9" t="s">
        <v>198</v>
      </c>
      <c r="C183" s="6"/>
      <c r="D183" s="6"/>
      <c r="E183" s="6"/>
      <c r="F183" s="6"/>
      <c r="G183" s="6"/>
      <c r="H183" s="6"/>
      <c r="I183" s="6"/>
      <c r="J183" s="6"/>
      <c r="K183" s="7"/>
      <c r="L183" s="6"/>
    </row>
    <row r="184" spans="1:12" ht="15" customHeight="1" x14ac:dyDescent="0.2">
      <c r="A184" s="189"/>
      <c r="B184" s="9" t="s">
        <v>199</v>
      </c>
      <c r="C184" s="6"/>
      <c r="D184" s="6"/>
      <c r="E184" s="6"/>
      <c r="F184" s="6"/>
      <c r="G184" s="6"/>
      <c r="H184" s="6"/>
      <c r="I184" s="6"/>
      <c r="J184" s="6"/>
      <c r="K184" s="7"/>
      <c r="L184" s="6"/>
    </row>
    <row r="185" spans="1:12" ht="15" customHeight="1" x14ac:dyDescent="0.2">
      <c r="A185" s="156" t="s">
        <v>154</v>
      </c>
      <c r="B185" s="1"/>
      <c r="C185" s="2">
        <f>SUM(C186:C189)</f>
        <v>0</v>
      </c>
      <c r="D185" s="2"/>
      <c r="E185" s="2">
        <f>SUM(E186:E189)</f>
        <v>0</v>
      </c>
      <c r="F185" s="2"/>
      <c r="G185" s="2">
        <f>SUM(G186:G189)</f>
        <v>0</v>
      </c>
      <c r="H185" s="2"/>
      <c r="I185" s="2">
        <f>SUM(I186:I189)</f>
        <v>0</v>
      </c>
      <c r="J185" s="2"/>
      <c r="K185" s="3">
        <f>SUM(K186:K189)</f>
        <v>0</v>
      </c>
      <c r="L185" s="2"/>
    </row>
    <row r="186" spans="1:12" ht="15" customHeight="1" x14ac:dyDescent="0.2">
      <c r="A186" s="188" t="s">
        <v>173</v>
      </c>
      <c r="B186" s="9" t="s">
        <v>198</v>
      </c>
      <c r="C186" s="6"/>
      <c r="D186" s="6"/>
      <c r="E186" s="6"/>
      <c r="F186" s="6"/>
      <c r="G186" s="6"/>
      <c r="H186" s="6"/>
      <c r="I186" s="6"/>
      <c r="J186" s="6"/>
      <c r="K186" s="7"/>
      <c r="L186" s="6"/>
    </row>
    <row r="187" spans="1:12" ht="15" customHeight="1" x14ac:dyDescent="0.2">
      <c r="A187" s="156"/>
      <c r="B187" s="9" t="s">
        <v>199</v>
      </c>
      <c r="C187" s="6"/>
      <c r="D187" s="6"/>
      <c r="E187" s="6"/>
      <c r="F187" s="6"/>
      <c r="G187" s="6"/>
      <c r="H187" s="6"/>
      <c r="I187" s="6"/>
      <c r="J187" s="6"/>
      <c r="K187" s="7"/>
      <c r="L187" s="6"/>
    </row>
    <row r="188" spans="1:12" ht="15" customHeight="1" x14ac:dyDescent="0.2">
      <c r="A188" s="188" t="s">
        <v>174</v>
      </c>
      <c r="B188" s="9" t="s">
        <v>198</v>
      </c>
      <c r="C188" s="6"/>
      <c r="D188" s="6"/>
      <c r="E188" s="6"/>
      <c r="F188" s="6"/>
      <c r="G188" s="6"/>
      <c r="H188" s="6"/>
      <c r="I188" s="6"/>
      <c r="J188" s="6"/>
      <c r="K188" s="7"/>
      <c r="L188" s="6"/>
    </row>
    <row r="189" spans="1:12" ht="15" customHeight="1" x14ac:dyDescent="0.2">
      <c r="A189" s="189"/>
      <c r="B189" s="9" t="s">
        <v>199</v>
      </c>
      <c r="C189" s="6"/>
      <c r="D189" s="6"/>
      <c r="E189" s="6"/>
      <c r="F189" s="6"/>
      <c r="G189" s="6"/>
      <c r="H189" s="6"/>
      <c r="I189" s="6"/>
      <c r="J189" s="6"/>
      <c r="K189" s="7"/>
      <c r="L189" s="6"/>
    </row>
    <row r="190" spans="1:12" ht="15" customHeight="1" x14ac:dyDescent="0.2">
      <c r="A190" s="156" t="s">
        <v>155</v>
      </c>
      <c r="B190" s="1"/>
      <c r="C190" s="2">
        <f>SUM(C191:C194)</f>
        <v>0</v>
      </c>
      <c r="D190" s="2"/>
      <c r="E190" s="2">
        <f>SUM(E191:E194)</f>
        <v>0</v>
      </c>
      <c r="F190" s="2"/>
      <c r="G190" s="2">
        <f>SUM(G191:G194)</f>
        <v>0</v>
      </c>
      <c r="H190" s="2"/>
      <c r="I190" s="2">
        <f>SUM(I191:I194)</f>
        <v>0</v>
      </c>
      <c r="J190" s="2"/>
      <c r="K190" s="3">
        <f>SUM(K191:K194)</f>
        <v>0</v>
      </c>
      <c r="L190" s="2"/>
    </row>
    <row r="191" spans="1:12" ht="15" customHeight="1" x14ac:dyDescent="0.2">
      <c r="A191" s="188" t="s">
        <v>173</v>
      </c>
      <c r="B191" s="9" t="s">
        <v>198</v>
      </c>
      <c r="C191" s="6"/>
      <c r="D191" s="6"/>
      <c r="E191" s="6"/>
      <c r="F191" s="6"/>
      <c r="G191" s="6"/>
      <c r="H191" s="6"/>
      <c r="I191" s="6"/>
      <c r="J191" s="6"/>
      <c r="K191" s="7"/>
      <c r="L191" s="6"/>
    </row>
    <row r="192" spans="1:12" ht="15" customHeight="1" x14ac:dyDescent="0.2">
      <c r="A192" s="156"/>
      <c r="B192" s="9" t="s">
        <v>199</v>
      </c>
      <c r="C192" s="6"/>
      <c r="D192" s="6"/>
      <c r="E192" s="6"/>
      <c r="F192" s="6"/>
      <c r="G192" s="6"/>
      <c r="H192" s="6"/>
      <c r="I192" s="6"/>
      <c r="J192" s="6"/>
      <c r="K192" s="7"/>
      <c r="L192" s="6"/>
    </row>
    <row r="193" spans="1:12" ht="15" customHeight="1" x14ac:dyDescent="0.2">
      <c r="A193" s="188" t="s">
        <v>174</v>
      </c>
      <c r="B193" s="9" t="s">
        <v>198</v>
      </c>
      <c r="C193" s="6"/>
      <c r="D193" s="6"/>
      <c r="E193" s="6"/>
      <c r="F193" s="6"/>
      <c r="G193" s="6"/>
      <c r="H193" s="6"/>
      <c r="I193" s="6"/>
      <c r="J193" s="6"/>
      <c r="K193" s="7"/>
      <c r="L193" s="6"/>
    </row>
    <row r="194" spans="1:12" ht="15" customHeight="1" x14ac:dyDescent="0.2">
      <c r="A194" s="189"/>
      <c r="B194" s="9" t="s">
        <v>199</v>
      </c>
      <c r="C194" s="6"/>
      <c r="D194" s="6"/>
      <c r="E194" s="6"/>
      <c r="F194" s="6"/>
      <c r="G194" s="6"/>
      <c r="H194" s="6"/>
      <c r="I194" s="6"/>
      <c r="J194" s="6"/>
      <c r="K194" s="7"/>
      <c r="L194" s="6"/>
    </row>
    <row r="195" spans="1:12" ht="15" customHeight="1" x14ac:dyDescent="0.2">
      <c r="A195" s="156" t="s">
        <v>156</v>
      </c>
      <c r="B195" s="1"/>
      <c r="C195" s="2">
        <f>SUM(C196:C199)</f>
        <v>0</v>
      </c>
      <c r="D195" s="2"/>
      <c r="E195" s="2">
        <f>SUM(E196:E199)</f>
        <v>0</v>
      </c>
      <c r="F195" s="2"/>
      <c r="G195" s="2">
        <f>SUM(G196:G199)</f>
        <v>0</v>
      </c>
      <c r="H195" s="2"/>
      <c r="I195" s="2">
        <f>SUM(I196:I199)</f>
        <v>0</v>
      </c>
      <c r="J195" s="2"/>
      <c r="K195" s="17">
        <f>SUM(K196:K199)</f>
        <v>0</v>
      </c>
      <c r="L195" s="2"/>
    </row>
    <row r="196" spans="1:12" ht="15" customHeight="1" x14ac:dyDescent="0.2">
      <c r="A196" s="188" t="s">
        <v>173</v>
      </c>
      <c r="B196" s="9" t="s">
        <v>198</v>
      </c>
      <c r="C196" s="6">
        <v>0</v>
      </c>
      <c r="D196" s="6"/>
      <c r="E196" s="6">
        <v>0</v>
      </c>
      <c r="F196" s="6"/>
      <c r="G196" s="6">
        <v>0</v>
      </c>
      <c r="H196" s="6"/>
      <c r="I196" s="6">
        <v>0</v>
      </c>
      <c r="J196" s="6"/>
      <c r="K196" s="7"/>
      <c r="L196" s="6"/>
    </row>
    <row r="197" spans="1:12" ht="15" customHeight="1" x14ac:dyDescent="0.2">
      <c r="A197" s="156"/>
      <c r="B197" s="9" t="s">
        <v>199</v>
      </c>
      <c r="C197" s="6"/>
      <c r="D197" s="6"/>
      <c r="E197" s="6"/>
      <c r="F197" s="6"/>
      <c r="G197" s="6"/>
      <c r="H197" s="6"/>
      <c r="I197" s="6"/>
      <c r="J197" s="6"/>
      <c r="K197" s="7"/>
      <c r="L197" s="6"/>
    </row>
    <row r="198" spans="1:12" ht="15" customHeight="1" x14ac:dyDescent="0.2">
      <c r="A198" s="188" t="s">
        <v>174</v>
      </c>
      <c r="B198" s="9" t="s">
        <v>198</v>
      </c>
      <c r="C198" s="6"/>
      <c r="D198" s="6"/>
      <c r="E198" s="6"/>
      <c r="F198" s="6"/>
      <c r="G198" s="6"/>
      <c r="H198" s="6"/>
      <c r="I198" s="6"/>
      <c r="J198" s="6"/>
      <c r="K198" s="7"/>
      <c r="L198" s="6"/>
    </row>
    <row r="199" spans="1:12" ht="15" customHeight="1" x14ac:dyDescent="0.2">
      <c r="A199" s="189"/>
      <c r="B199" s="9" t="s">
        <v>199</v>
      </c>
      <c r="C199" s="6"/>
      <c r="D199" s="6"/>
      <c r="E199" s="6"/>
      <c r="F199" s="6"/>
      <c r="G199" s="6"/>
      <c r="H199" s="6"/>
      <c r="I199" s="6"/>
      <c r="J199" s="6"/>
      <c r="K199" s="7"/>
      <c r="L199" s="6"/>
    </row>
    <row r="200" spans="1:12" ht="15" customHeight="1" x14ac:dyDescent="0.2">
      <c r="A200" s="156" t="s">
        <v>157</v>
      </c>
      <c r="B200" s="1"/>
      <c r="C200" s="2">
        <f>C201+C202</f>
        <v>0</v>
      </c>
      <c r="D200" s="2"/>
      <c r="E200" s="2">
        <f>E201+E202</f>
        <v>0</v>
      </c>
      <c r="F200" s="2"/>
      <c r="G200" s="2">
        <f>G201+G202</f>
        <v>0</v>
      </c>
      <c r="H200" s="2"/>
      <c r="I200" s="2">
        <f>I201+I202</f>
        <v>0</v>
      </c>
      <c r="J200" s="2"/>
      <c r="K200" s="14">
        <f>K201+K202</f>
        <v>0</v>
      </c>
      <c r="L200" s="2"/>
    </row>
    <row r="201" spans="1:12" ht="15" customHeight="1" x14ac:dyDescent="0.2">
      <c r="A201" s="188" t="s">
        <v>173</v>
      </c>
      <c r="B201" s="1"/>
      <c r="C201" s="6"/>
      <c r="D201" s="6"/>
      <c r="E201" s="6"/>
      <c r="F201" s="6"/>
      <c r="G201" s="6"/>
      <c r="H201" s="6"/>
      <c r="I201" s="6"/>
      <c r="J201" s="6"/>
      <c r="K201" s="7"/>
      <c r="L201" s="6"/>
    </row>
    <row r="202" spans="1:12" ht="15" customHeight="1" x14ac:dyDescent="0.2">
      <c r="A202" s="188" t="s">
        <v>174</v>
      </c>
      <c r="B202" s="1"/>
      <c r="C202" s="6"/>
      <c r="D202" s="6"/>
      <c r="E202" s="6"/>
      <c r="F202" s="6"/>
      <c r="G202" s="6"/>
      <c r="H202" s="6"/>
      <c r="I202" s="6"/>
      <c r="J202" s="6"/>
      <c r="K202" s="7"/>
      <c r="L202" s="6"/>
    </row>
    <row r="203" spans="1:12" ht="15" customHeight="1" x14ac:dyDescent="0.2">
      <c r="A203" s="156" t="s">
        <v>158</v>
      </c>
      <c r="B203" s="1"/>
      <c r="C203" s="2">
        <f>C204+C205</f>
        <v>0</v>
      </c>
      <c r="D203" s="2"/>
      <c r="E203" s="2">
        <f>E204+E205</f>
        <v>0</v>
      </c>
      <c r="F203" s="2"/>
      <c r="G203" s="2">
        <f>G204+G205</f>
        <v>0</v>
      </c>
      <c r="H203" s="2"/>
      <c r="I203" s="2">
        <f>I204+I205</f>
        <v>0</v>
      </c>
      <c r="J203" s="2"/>
      <c r="K203" s="3">
        <f>K204+K205</f>
        <v>0</v>
      </c>
      <c r="L203" s="2"/>
    </row>
    <row r="204" spans="1:12" ht="15" customHeight="1" x14ac:dyDescent="0.2">
      <c r="A204" s="188" t="s">
        <v>173</v>
      </c>
      <c r="B204" s="1"/>
      <c r="C204" s="6"/>
      <c r="D204" s="6"/>
      <c r="E204" s="6"/>
      <c r="F204" s="6"/>
      <c r="G204" s="6"/>
      <c r="H204" s="6"/>
      <c r="I204" s="6"/>
      <c r="J204" s="6"/>
      <c r="K204" s="7"/>
      <c r="L204" s="6"/>
    </row>
    <row r="205" spans="1:12" ht="15" customHeight="1" x14ac:dyDescent="0.2">
      <c r="A205" s="188" t="s">
        <v>174</v>
      </c>
      <c r="B205" s="1"/>
      <c r="C205" s="6"/>
      <c r="D205" s="6"/>
      <c r="E205" s="6"/>
      <c r="F205" s="6"/>
      <c r="G205" s="6"/>
      <c r="H205" s="6"/>
      <c r="I205" s="6"/>
      <c r="J205" s="6"/>
      <c r="K205" s="7"/>
      <c r="L205" s="6"/>
    </row>
    <row r="206" spans="1:12" ht="15" customHeight="1" x14ac:dyDescent="0.2">
      <c r="A206" s="156" t="s">
        <v>159</v>
      </c>
      <c r="B206" s="1"/>
      <c r="C206" s="2">
        <f>SUM(C207:C210)</f>
        <v>0</v>
      </c>
      <c r="D206" s="2"/>
      <c r="E206" s="2">
        <f>SUM(E207:E210)</f>
        <v>0</v>
      </c>
      <c r="F206" s="2"/>
      <c r="G206" s="2">
        <f>SUM(G207:G210)</f>
        <v>0</v>
      </c>
      <c r="H206" s="2"/>
      <c r="I206" s="2">
        <f>SUM(I207:I210)</f>
        <v>0</v>
      </c>
      <c r="J206" s="2"/>
      <c r="K206" s="3">
        <f>SUM(K207:K210)</f>
        <v>0</v>
      </c>
      <c r="L206" s="2"/>
    </row>
    <row r="207" spans="1:12" ht="15" customHeight="1" x14ac:dyDescent="0.2">
      <c r="A207" s="188" t="s">
        <v>173</v>
      </c>
      <c r="B207" s="9" t="s">
        <v>198</v>
      </c>
      <c r="C207" s="11"/>
      <c r="D207" s="11"/>
      <c r="E207" s="11"/>
      <c r="F207" s="11"/>
      <c r="G207" s="11"/>
      <c r="H207" s="11"/>
      <c r="I207" s="11"/>
      <c r="J207" s="6"/>
      <c r="K207" s="7"/>
      <c r="L207" s="6"/>
    </row>
    <row r="208" spans="1:12" ht="15" customHeight="1" x14ac:dyDescent="0.2">
      <c r="A208" s="156"/>
      <c r="B208" s="9" t="s">
        <v>199</v>
      </c>
      <c r="C208" s="11"/>
      <c r="D208" s="11"/>
      <c r="E208" s="11"/>
      <c r="F208" s="11"/>
      <c r="G208" s="11"/>
      <c r="H208" s="11"/>
      <c r="I208" s="11"/>
      <c r="J208" s="6"/>
      <c r="K208" s="7"/>
      <c r="L208" s="6"/>
    </row>
    <row r="209" spans="1:12" ht="15" customHeight="1" x14ac:dyDescent="0.2">
      <c r="A209" s="188" t="s">
        <v>174</v>
      </c>
      <c r="B209" s="9" t="s">
        <v>198</v>
      </c>
      <c r="C209" s="11"/>
      <c r="D209" s="11"/>
      <c r="E209" s="11"/>
      <c r="F209" s="11"/>
      <c r="G209" s="11"/>
      <c r="H209" s="11"/>
      <c r="I209" s="11"/>
      <c r="J209" s="6"/>
      <c r="K209" s="7"/>
      <c r="L209" s="6"/>
    </row>
    <row r="210" spans="1:12" ht="15" customHeight="1" x14ac:dyDescent="0.2">
      <c r="A210" s="189"/>
      <c r="B210" s="9" t="s">
        <v>199</v>
      </c>
      <c r="C210" s="11"/>
      <c r="D210" s="11"/>
      <c r="E210" s="11"/>
      <c r="F210" s="11"/>
      <c r="G210" s="11"/>
      <c r="H210" s="11"/>
      <c r="I210" s="11"/>
      <c r="J210" s="6"/>
      <c r="K210" s="7"/>
      <c r="L210" s="6"/>
    </row>
    <row r="211" spans="1:12" ht="15" customHeight="1" x14ac:dyDescent="0.2">
      <c r="A211" s="157" t="s">
        <v>183</v>
      </c>
      <c r="B211" s="4"/>
      <c r="C211" s="8">
        <f>C159+C162+C165+C168+C171+C174+C177+C180+C185+C190+C195+C200+C203+C206</f>
        <v>0</v>
      </c>
      <c r="D211" s="8"/>
      <c r="E211" s="8">
        <f>E159+E162+E165+E168+E171+E174+E177+E180+E185+E190+E195+E200+E203+E206</f>
        <v>0</v>
      </c>
      <c r="F211" s="8"/>
      <c r="G211" s="8">
        <f>G159+G162+G165+G168+G171+G174+G177+G180+G185+G190+G195+G200+G203+G206</f>
        <v>0</v>
      </c>
      <c r="H211" s="8"/>
      <c r="I211" s="8">
        <f>I159+I162+I165+I168+I171+I174+I177+I180+I185+I190+I195+I200+I203+I206</f>
        <v>0</v>
      </c>
      <c r="J211" s="8"/>
      <c r="K211" s="5">
        <f>K159+K162+K168+K171+K174+K177+K180+K185+K190+K195+K200+K203+K206</f>
        <v>0</v>
      </c>
      <c r="L211" s="8"/>
    </row>
    <row r="212" spans="1:12" ht="15" customHeight="1" x14ac:dyDescent="0.2">
      <c r="A212" s="157" t="s">
        <v>250</v>
      </c>
      <c r="B212" s="4"/>
      <c r="C212" s="12"/>
      <c r="D212" s="12"/>
      <c r="E212" s="12"/>
      <c r="F212" s="12"/>
      <c r="G212" s="12"/>
      <c r="H212" s="12"/>
      <c r="I212" s="12"/>
      <c r="J212" s="12"/>
      <c r="K212" s="13"/>
      <c r="L212" s="12"/>
    </row>
    <row r="213" spans="1:12" ht="15" customHeight="1" x14ac:dyDescent="0.2">
      <c r="A213" s="163" t="s">
        <v>297</v>
      </c>
      <c r="B213" s="187"/>
      <c r="C213" s="165">
        <f>C151+C156+C157+C211+C212</f>
        <v>0</v>
      </c>
      <c r="D213" s="165"/>
      <c r="E213" s="165">
        <f>E151+E156+E157+E211+E212</f>
        <v>0</v>
      </c>
      <c r="F213" s="165"/>
      <c r="G213" s="165">
        <f>G151+G156+G157+G211+G212</f>
        <v>0</v>
      </c>
      <c r="H213" s="165"/>
      <c r="I213" s="165">
        <f>I151+I156+I157+I211+I212</f>
        <v>0</v>
      </c>
      <c r="J213" s="165"/>
      <c r="K213" s="167">
        <f>K151+K156+K157+K211+K212</f>
        <v>0</v>
      </c>
      <c r="L213" s="165"/>
    </row>
    <row r="214" spans="1:12" ht="15" customHeight="1" x14ac:dyDescent="0.2">
      <c r="A214" s="208" t="s">
        <v>567</v>
      </c>
      <c r="B214" s="184"/>
      <c r="C214" s="185">
        <f>C138-C213</f>
        <v>0</v>
      </c>
      <c r="D214" s="209" t="s">
        <v>568</v>
      </c>
      <c r="E214" s="185">
        <f>E138-E213</f>
        <v>0</v>
      </c>
      <c r="F214" s="209" t="s">
        <v>568</v>
      </c>
      <c r="G214" s="185">
        <f>G138-G213</f>
        <v>0</v>
      </c>
      <c r="H214" s="209" t="s">
        <v>568</v>
      </c>
      <c r="I214" s="185">
        <f>I138-I213</f>
        <v>0</v>
      </c>
      <c r="J214" s="209" t="s">
        <v>568</v>
      </c>
      <c r="K214" s="186">
        <f>K138-K213</f>
        <v>0</v>
      </c>
      <c r="L214" s="209" t="s">
        <v>568</v>
      </c>
    </row>
    <row r="286" ht="15.75" customHeight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97"/>
  <sheetViews>
    <sheetView workbookViewId="0">
      <selection activeCell="A2" sqref="A2"/>
    </sheetView>
  </sheetViews>
  <sheetFormatPr defaultRowHeight="12.75" x14ac:dyDescent="0.2"/>
  <cols>
    <col min="1" max="1" width="58.7109375" customWidth="1"/>
    <col min="2" max="2" width="8.140625" customWidth="1"/>
    <col min="3" max="3" width="15.7109375" customWidth="1"/>
    <col min="4" max="4" width="2.7109375" customWidth="1"/>
    <col min="5" max="5" width="15.7109375" style="144" customWidth="1"/>
    <col min="6" max="6" width="2.7109375" customWidth="1"/>
    <col min="7" max="7" width="15.7109375" customWidth="1"/>
    <col min="8" max="8" width="2.7109375" customWidth="1"/>
    <col min="9" max="9" width="15.7109375" customWidth="1"/>
    <col min="10" max="10" width="2.7109375" customWidth="1"/>
    <col min="11" max="11" width="15.7109375" customWidth="1"/>
    <col min="12" max="12" width="2.7109375" customWidth="1"/>
  </cols>
  <sheetData>
    <row r="1" spans="1:12" ht="15" customHeight="1" x14ac:dyDescent="0.25">
      <c r="A1" s="213" t="s">
        <v>303</v>
      </c>
      <c r="B1" s="214"/>
      <c r="C1" s="214">
        <f>'SP civilistico'!C2</f>
        <v>0</v>
      </c>
      <c r="D1" s="214"/>
      <c r="E1" s="214">
        <f>'SP civilistico'!E2</f>
        <v>1</v>
      </c>
      <c r="F1" s="214"/>
      <c r="G1" s="214">
        <f>'SP civilistico'!G2</f>
        <v>2</v>
      </c>
      <c r="H1" s="214"/>
      <c r="I1" s="214">
        <f>'SP civilistico'!I2</f>
        <v>3</v>
      </c>
      <c r="J1" s="214"/>
      <c r="K1" s="214">
        <f>'SP civilistico'!K2</f>
        <v>4</v>
      </c>
      <c r="L1" s="214"/>
    </row>
    <row r="2" spans="1:12" ht="15" customHeight="1" x14ac:dyDescent="0.2">
      <c r="A2" s="52"/>
      <c r="B2" s="52"/>
      <c r="C2" s="53"/>
      <c r="D2" s="53"/>
      <c r="E2" s="215"/>
      <c r="F2" s="53"/>
      <c r="G2" s="53"/>
      <c r="H2" s="53"/>
      <c r="I2" s="53"/>
      <c r="J2" s="53"/>
      <c r="K2" s="53"/>
      <c r="L2" s="53"/>
    </row>
    <row r="3" spans="1:12" ht="15" customHeight="1" x14ac:dyDescent="0.2">
      <c r="A3" s="54" t="s">
        <v>304</v>
      </c>
      <c r="B3" s="54"/>
      <c r="C3" s="2"/>
      <c r="D3" s="2"/>
      <c r="E3" s="28"/>
      <c r="F3" s="2"/>
      <c r="G3" s="2"/>
      <c r="H3" s="2"/>
      <c r="I3" s="2"/>
      <c r="J3" s="2"/>
      <c r="K3" s="2"/>
      <c r="L3" s="2"/>
    </row>
    <row r="4" spans="1:12" ht="15" customHeight="1" x14ac:dyDescent="0.2">
      <c r="A4" s="54" t="s">
        <v>227</v>
      </c>
      <c r="B4" s="54"/>
      <c r="C4" s="2">
        <f>'SP civilistico'!C132</f>
        <v>0</v>
      </c>
      <c r="D4" s="2"/>
      <c r="E4" s="28">
        <f>'SP civilistico'!E132</f>
        <v>0</v>
      </c>
      <c r="F4" s="2"/>
      <c r="G4" s="2">
        <f>'SP civilistico'!G132</f>
        <v>0</v>
      </c>
      <c r="H4" s="2"/>
      <c r="I4" s="2">
        <f>'SP civilistico'!I132</f>
        <v>0</v>
      </c>
      <c r="J4" s="2"/>
      <c r="K4" s="2">
        <f>'SP civilistico'!K132</f>
        <v>0</v>
      </c>
      <c r="L4" s="2"/>
    </row>
    <row r="5" spans="1:12" ht="15" customHeight="1" x14ac:dyDescent="0.2">
      <c r="A5" s="54" t="s">
        <v>228</v>
      </c>
      <c r="B5" s="54"/>
      <c r="C5" s="2">
        <f>'SP civilistico'!C133</f>
        <v>0</v>
      </c>
      <c r="D5" s="2"/>
      <c r="E5" s="28">
        <f>'SP civilistico'!E133</f>
        <v>0</v>
      </c>
      <c r="F5" s="2"/>
      <c r="G5" s="2">
        <f>'SP civilistico'!G133</f>
        <v>0</v>
      </c>
      <c r="H5" s="2"/>
      <c r="I5" s="2">
        <f>'SP civilistico'!I133</f>
        <v>0</v>
      </c>
      <c r="J5" s="2"/>
      <c r="K5" s="2">
        <f>'SP civilistico'!K133</f>
        <v>0</v>
      </c>
      <c r="L5" s="2"/>
    </row>
    <row r="6" spans="1:12" ht="15" customHeight="1" x14ac:dyDescent="0.2">
      <c r="A6" s="55" t="s">
        <v>229</v>
      </c>
      <c r="B6" s="55"/>
      <c r="C6" s="2">
        <f>'SP civilistico'!C134</f>
        <v>0</v>
      </c>
      <c r="D6" s="2"/>
      <c r="E6" s="28">
        <f>'SP civilistico'!E134</f>
        <v>0</v>
      </c>
      <c r="F6" s="2"/>
      <c r="G6" s="2">
        <f>'SP civilistico'!G134</f>
        <v>0</v>
      </c>
      <c r="H6" s="2"/>
      <c r="I6" s="2">
        <f>'SP civilistico'!I134</f>
        <v>0</v>
      </c>
      <c r="J6" s="2"/>
      <c r="K6" s="2">
        <f>'SP civilistico'!K134</f>
        <v>0</v>
      </c>
      <c r="L6" s="2"/>
    </row>
    <row r="7" spans="1:12" ht="15" customHeight="1" x14ac:dyDescent="0.2">
      <c r="A7" s="20" t="s">
        <v>305</v>
      </c>
      <c r="B7" s="20"/>
      <c r="C7" s="8">
        <f>SUM(C4:C6)</f>
        <v>0</v>
      </c>
      <c r="D7" s="8"/>
      <c r="E7" s="29">
        <f>SUM(E4:E6)</f>
        <v>0</v>
      </c>
      <c r="F7" s="8"/>
      <c r="G7" s="8">
        <f>SUM(G4:G6)</f>
        <v>0</v>
      </c>
      <c r="H7" s="8"/>
      <c r="I7" s="8">
        <f>SUM(I4:I6)</f>
        <v>0</v>
      </c>
      <c r="J7" s="8"/>
      <c r="K7" s="8">
        <f>SUM(K4:K6)</f>
        <v>0</v>
      </c>
      <c r="L7" s="8"/>
    </row>
    <row r="8" spans="1:12" ht="15" customHeight="1" x14ac:dyDescent="0.2">
      <c r="A8" s="54" t="s">
        <v>306</v>
      </c>
      <c r="B8" s="54"/>
      <c r="C8" s="2"/>
      <c r="D8" s="2"/>
      <c r="E8" s="28"/>
      <c r="F8" s="2"/>
      <c r="G8" s="2"/>
      <c r="H8" s="2"/>
      <c r="I8" s="2"/>
      <c r="J8" s="2"/>
      <c r="K8" s="2"/>
      <c r="L8" s="2"/>
    </row>
    <row r="9" spans="1:12" ht="15" customHeight="1" x14ac:dyDescent="0.2">
      <c r="A9" s="54" t="s">
        <v>214</v>
      </c>
      <c r="B9" s="54"/>
      <c r="C9" s="2">
        <f>'SP civilistico'!C78</f>
        <v>0</v>
      </c>
      <c r="D9" s="2"/>
      <c r="E9" s="28">
        <f>'SP civilistico'!E78</f>
        <v>0</v>
      </c>
      <c r="F9" s="2"/>
      <c r="G9" s="2">
        <f>'SP civilistico'!G78</f>
        <v>0</v>
      </c>
      <c r="H9" s="2"/>
      <c r="I9" s="2">
        <f>'SP civilistico'!I78</f>
        <v>0</v>
      </c>
      <c r="J9" s="2"/>
      <c r="K9" s="2">
        <f>'SP civilistico'!K78</f>
        <v>0</v>
      </c>
      <c r="L9" s="2"/>
    </row>
    <row r="10" spans="1:12" ht="15" customHeight="1" x14ac:dyDescent="0.2">
      <c r="A10" s="54" t="s">
        <v>215</v>
      </c>
      <c r="B10" s="54"/>
      <c r="C10" s="2">
        <f>'SP civilistico'!C81+'SP civilistico'!C82</f>
        <v>0</v>
      </c>
      <c r="D10" s="2"/>
      <c r="E10" s="28">
        <f>'SP civilistico'!E81+'SP civilistico'!E82</f>
        <v>0</v>
      </c>
      <c r="F10" s="2"/>
      <c r="G10" s="2">
        <f>'SP civilistico'!G81+'SP civilistico'!G82</f>
        <v>0</v>
      </c>
      <c r="H10" s="2"/>
      <c r="I10" s="2">
        <f>'SP civilistico'!I81+'SP civilistico'!I82</f>
        <v>0</v>
      </c>
      <c r="J10" s="2"/>
      <c r="K10" s="2">
        <f>'SP civilistico'!K81+'SP civilistico'!K82</f>
        <v>0</v>
      </c>
      <c r="L10" s="2"/>
    </row>
    <row r="11" spans="1:12" ht="15" customHeight="1" x14ac:dyDescent="0.2">
      <c r="A11" s="54" t="s">
        <v>216</v>
      </c>
      <c r="B11" s="54"/>
      <c r="C11" s="2">
        <f>'SP civilistico'!C86+'SP civilistico'!C87</f>
        <v>0</v>
      </c>
      <c r="D11" s="2"/>
      <c r="E11" s="28">
        <f>'SP civilistico'!E86+'SP civilistico'!E87</f>
        <v>0</v>
      </c>
      <c r="F11" s="2"/>
      <c r="G11" s="2">
        <f>'SP civilistico'!G86+'SP civilistico'!G87</f>
        <v>0</v>
      </c>
      <c r="H11" s="2"/>
      <c r="I11" s="2">
        <f>'SP civilistico'!I86+'SP civilistico'!I87</f>
        <v>0</v>
      </c>
      <c r="J11" s="2"/>
      <c r="K11" s="2">
        <f>'SP civilistico'!K86+'SP civilistico'!K87</f>
        <v>0</v>
      </c>
      <c r="L11" s="2"/>
    </row>
    <row r="12" spans="1:12" ht="15" customHeight="1" x14ac:dyDescent="0.2">
      <c r="A12" s="54" t="s">
        <v>217</v>
      </c>
      <c r="B12" s="54"/>
      <c r="C12" s="2">
        <f>'SP civilistico'!C91+'SP civilistico'!C92</f>
        <v>0</v>
      </c>
      <c r="D12" s="2"/>
      <c r="E12" s="28">
        <f>'SP civilistico'!E91+'SP civilistico'!E92</f>
        <v>0</v>
      </c>
      <c r="F12" s="2"/>
      <c r="G12" s="2">
        <f>'SP civilistico'!G91+'SP civilistico'!G92</f>
        <v>0</v>
      </c>
      <c r="H12" s="2"/>
      <c r="I12" s="2">
        <f>'SP civilistico'!I91+'SP civilistico'!I92</f>
        <v>0</v>
      </c>
      <c r="J12" s="2"/>
      <c r="K12" s="2">
        <f>'SP civilistico'!K91+'SP civilistico'!K92</f>
        <v>0</v>
      </c>
      <c r="L12" s="2"/>
    </row>
    <row r="13" spans="1:12" ht="15" customHeight="1" x14ac:dyDescent="0.2">
      <c r="A13" s="54" t="s">
        <v>144</v>
      </c>
      <c r="B13" s="54"/>
      <c r="C13" s="2">
        <f>+'SP civilistico'!C96+'SP civilistico'!C97</f>
        <v>0</v>
      </c>
      <c r="D13" s="2"/>
      <c r="E13" s="28">
        <f>+'SP civilistico'!E96+'SP civilistico'!E97</f>
        <v>0</v>
      </c>
      <c r="F13" s="2"/>
      <c r="G13" s="2">
        <f>+'SP civilistico'!G96+'SP civilistico'!G97</f>
        <v>0</v>
      </c>
      <c r="H13" s="2"/>
      <c r="I13" s="2">
        <f>+'SP civilistico'!I96+'SP civilistico'!I97</f>
        <v>0</v>
      </c>
      <c r="J13" s="2"/>
      <c r="K13" s="2">
        <f>+'SP civilistico'!K96+'SP civilistico'!K97</f>
        <v>0</v>
      </c>
      <c r="L13" s="2"/>
    </row>
    <row r="14" spans="1:12" ht="15" customHeight="1" x14ac:dyDescent="0.2">
      <c r="A14" s="54" t="s">
        <v>145</v>
      </c>
      <c r="B14" s="54"/>
      <c r="C14" s="2">
        <f>+'SP civilistico'!C101+'SP civilistico'!C102</f>
        <v>0</v>
      </c>
      <c r="D14" s="2"/>
      <c r="E14" s="28">
        <f>+'SP civilistico'!E101+'SP civilistico'!E102</f>
        <v>0</v>
      </c>
      <c r="F14" s="2"/>
      <c r="G14" s="2">
        <f>+'SP civilistico'!G101+'SP civilistico'!G102</f>
        <v>0</v>
      </c>
      <c r="H14" s="2"/>
      <c r="I14" s="2">
        <f>+'SP civilistico'!I101+'SP civilistico'!I102</f>
        <v>0</v>
      </c>
      <c r="J14" s="2"/>
      <c r="K14" s="2">
        <f>+'SP civilistico'!K101+'SP civilistico'!K102</f>
        <v>0</v>
      </c>
      <c r="L14" s="2"/>
    </row>
    <row r="15" spans="1:12" ht="15" customHeight="1" x14ac:dyDescent="0.2">
      <c r="A15" s="54" t="s">
        <v>218</v>
      </c>
      <c r="B15" s="54"/>
      <c r="C15" s="2">
        <f>'SP civilistico'!C106+'SP civilistico'!C107</f>
        <v>0</v>
      </c>
      <c r="D15" s="2"/>
      <c r="E15" s="28">
        <f>'SP civilistico'!E106+'SP civilistico'!E107</f>
        <v>0</v>
      </c>
      <c r="F15" s="2"/>
      <c r="G15" s="2">
        <f>'SP civilistico'!G106+'SP civilistico'!G107</f>
        <v>0</v>
      </c>
      <c r="H15" s="2"/>
      <c r="I15" s="2">
        <f>'SP civilistico'!I106+'SP civilistico'!I107</f>
        <v>0</v>
      </c>
      <c r="J15" s="2"/>
      <c r="K15" s="2">
        <f>'SP civilistico'!K106+'SP civilistico'!K107</f>
        <v>0</v>
      </c>
      <c r="L15" s="2"/>
    </row>
    <row r="16" spans="1:12" ht="15" customHeight="1" x14ac:dyDescent="0.2">
      <c r="A16" s="54" t="s">
        <v>307</v>
      </c>
      <c r="B16" s="54"/>
      <c r="C16" s="2">
        <f>'SP civilistico'!C6</f>
        <v>0</v>
      </c>
      <c r="D16" s="2"/>
      <c r="E16" s="28">
        <f>'SP civilistico'!E6</f>
        <v>0</v>
      </c>
      <c r="F16" s="2"/>
      <c r="G16" s="2">
        <f>'SP civilistico'!G6</f>
        <v>0</v>
      </c>
      <c r="H16" s="2"/>
      <c r="I16" s="2">
        <f>'SP civilistico'!I6</f>
        <v>0</v>
      </c>
      <c r="J16" s="2"/>
      <c r="K16" s="2">
        <f>'SP civilistico'!K6</f>
        <v>0</v>
      </c>
      <c r="L16" s="2"/>
    </row>
    <row r="17" spans="1:12" ht="15" customHeight="1" x14ac:dyDescent="0.2">
      <c r="A17" s="54" t="s">
        <v>308</v>
      </c>
      <c r="B17" s="56"/>
      <c r="C17" s="2"/>
      <c r="D17" s="2"/>
      <c r="E17" s="28"/>
      <c r="F17" s="2"/>
      <c r="G17" s="2"/>
      <c r="H17" s="2"/>
      <c r="I17" s="2"/>
      <c r="J17" s="2"/>
      <c r="K17" s="2"/>
      <c r="L17" s="2"/>
    </row>
    <row r="18" spans="1:12" ht="15" customHeight="1" x14ac:dyDescent="0.2">
      <c r="A18" s="56" t="s">
        <v>197</v>
      </c>
      <c r="B18" s="56"/>
      <c r="C18" s="2">
        <f>'SP civilistico'!C41+'SP civilistico'!C42</f>
        <v>0</v>
      </c>
      <c r="D18" s="2"/>
      <c r="E18" s="28">
        <f>'SP civilistico'!E41+'SP civilistico'!E42</f>
        <v>0</v>
      </c>
      <c r="F18" s="2"/>
      <c r="G18" s="2">
        <f>'SP civilistico'!G41+'SP civilistico'!G42</f>
        <v>0</v>
      </c>
      <c r="H18" s="2"/>
      <c r="I18" s="2">
        <f>'SP civilistico'!I41+'SP civilistico'!I42</f>
        <v>0</v>
      </c>
      <c r="J18" s="2"/>
      <c r="K18" s="2">
        <f>'SP civilistico'!K41+'SP civilistico'!K42</f>
        <v>0</v>
      </c>
      <c r="L18" s="2"/>
    </row>
    <row r="19" spans="1:12" ht="15" customHeight="1" x14ac:dyDescent="0.2">
      <c r="A19" s="56" t="s">
        <v>200</v>
      </c>
      <c r="B19" s="56"/>
      <c r="C19" s="2">
        <f>'SP civilistico'!C46+'SP civilistico'!C47</f>
        <v>0</v>
      </c>
      <c r="D19" s="2"/>
      <c r="E19" s="28">
        <f>'SP civilistico'!E46+'SP civilistico'!E47</f>
        <v>0</v>
      </c>
      <c r="F19" s="2"/>
      <c r="G19" s="2">
        <f>'SP civilistico'!G46+'SP civilistico'!G47</f>
        <v>0</v>
      </c>
      <c r="H19" s="2"/>
      <c r="I19" s="2">
        <f>'SP civilistico'!I46+'SP civilistico'!I47</f>
        <v>0</v>
      </c>
      <c r="J19" s="2"/>
      <c r="K19" s="2">
        <f>'SP civilistico'!K46+'SP civilistico'!K47</f>
        <v>0</v>
      </c>
      <c r="L19" s="2"/>
    </row>
    <row r="20" spans="1:12" ht="15" customHeight="1" x14ac:dyDescent="0.2">
      <c r="A20" s="56" t="s">
        <v>201</v>
      </c>
      <c r="B20" s="56"/>
      <c r="C20" s="2">
        <f>'SP civilistico'!C51+'SP civilistico'!C52</f>
        <v>0</v>
      </c>
      <c r="D20" s="2"/>
      <c r="E20" s="28">
        <f>'SP civilistico'!E51+'SP civilistico'!E52</f>
        <v>0</v>
      </c>
      <c r="F20" s="2"/>
      <c r="G20" s="2">
        <f>'SP civilistico'!G51+'SP civilistico'!G52</f>
        <v>0</v>
      </c>
      <c r="H20" s="2"/>
      <c r="I20" s="2">
        <f>'SP civilistico'!I51+'SP civilistico'!I52</f>
        <v>0</v>
      </c>
      <c r="J20" s="2"/>
      <c r="K20" s="2">
        <f>'SP civilistico'!K51+'SP civilistico'!K52</f>
        <v>0</v>
      </c>
      <c r="L20" s="2"/>
    </row>
    <row r="21" spans="1:12" ht="15" customHeight="1" x14ac:dyDescent="0.2">
      <c r="A21" s="66" t="s">
        <v>202</v>
      </c>
      <c r="B21" s="57"/>
      <c r="C21" s="2">
        <f>'SP civilistico'!C56+'SP civilistico'!C57</f>
        <v>0</v>
      </c>
      <c r="D21" s="2"/>
      <c r="E21" s="28">
        <f>'SP civilistico'!E56+'SP civilistico'!E57</f>
        <v>0</v>
      </c>
      <c r="F21" s="2"/>
      <c r="G21" s="2">
        <f>'SP civilistico'!G56+'SP civilistico'!G57</f>
        <v>0</v>
      </c>
      <c r="H21" s="2"/>
      <c r="I21" s="2">
        <f>'SP civilistico'!I56+'SP civilistico'!I57</f>
        <v>0</v>
      </c>
      <c r="J21" s="2"/>
      <c r="K21" s="2">
        <f>'SP civilistico'!K56+'SP civilistico'!K57</f>
        <v>0</v>
      </c>
      <c r="L21" s="2"/>
    </row>
    <row r="22" spans="1:12" ht="15" customHeight="1" x14ac:dyDescent="0.2">
      <c r="A22" s="54" t="s">
        <v>418</v>
      </c>
      <c r="B22" s="54"/>
      <c r="C22" s="2"/>
      <c r="D22" s="2"/>
      <c r="E22" s="28"/>
      <c r="F22" s="2"/>
      <c r="G22" s="2"/>
      <c r="H22" s="2"/>
      <c r="I22" s="2"/>
      <c r="J22" s="2"/>
      <c r="K22" s="2"/>
      <c r="L22" s="2"/>
    </row>
    <row r="23" spans="1:12" ht="15" customHeight="1" x14ac:dyDescent="0.2">
      <c r="A23" s="54" t="s">
        <v>220</v>
      </c>
      <c r="B23" s="54"/>
      <c r="C23" s="2"/>
      <c r="D23" s="2"/>
      <c r="E23" s="28"/>
      <c r="F23" s="2"/>
      <c r="G23" s="2"/>
      <c r="H23" s="2"/>
      <c r="I23" s="2"/>
      <c r="J23" s="2"/>
      <c r="K23" s="2"/>
      <c r="L23" s="2"/>
    </row>
    <row r="24" spans="1:12" ht="15" customHeight="1" x14ac:dyDescent="0.2">
      <c r="A24" s="54"/>
      <c r="B24" s="54" t="s">
        <v>257</v>
      </c>
      <c r="C24" s="2">
        <f>'SP civilistico'!C113</f>
        <v>0</v>
      </c>
      <c r="D24" s="2"/>
      <c r="E24" s="28">
        <f>'SP civilistico'!E113</f>
        <v>0</v>
      </c>
      <c r="F24" s="2"/>
      <c r="G24" s="2">
        <f>'SP civilistico'!G113</f>
        <v>0</v>
      </c>
      <c r="H24" s="2"/>
      <c r="I24" s="2">
        <f>'SP civilistico'!I113</f>
        <v>0</v>
      </c>
      <c r="J24" s="2"/>
      <c r="K24" s="2">
        <f>'SP civilistico'!K113</f>
        <v>0</v>
      </c>
      <c r="L24" s="2"/>
    </row>
    <row r="25" spans="1:12" ht="15" customHeight="1" x14ac:dyDescent="0.2">
      <c r="A25" s="54"/>
      <c r="B25" s="54" t="s">
        <v>258</v>
      </c>
      <c r="C25" s="2">
        <f>'SP civilistico'!C114</f>
        <v>0</v>
      </c>
      <c r="D25" s="2"/>
      <c r="E25" s="28">
        <f>'SP civilistico'!E114</f>
        <v>0</v>
      </c>
      <c r="F25" s="2"/>
      <c r="G25" s="2">
        <f>'SP civilistico'!G114</f>
        <v>0</v>
      </c>
      <c r="H25" s="2"/>
      <c r="I25" s="2">
        <f>'SP civilistico'!I114</f>
        <v>0</v>
      </c>
      <c r="J25" s="2"/>
      <c r="K25" s="2">
        <f>'SP civilistico'!K114</f>
        <v>0</v>
      </c>
      <c r="L25" s="2"/>
    </row>
    <row r="26" spans="1:12" ht="15" customHeight="1" x14ac:dyDescent="0.2">
      <c r="A26" s="54" t="s">
        <v>221</v>
      </c>
      <c r="B26" s="54"/>
      <c r="C26" s="2"/>
      <c r="D26" s="2"/>
      <c r="E26" s="28"/>
      <c r="F26" s="2"/>
      <c r="G26" s="2"/>
      <c r="H26" s="2"/>
      <c r="I26" s="2"/>
      <c r="J26" s="2"/>
      <c r="K26" s="2"/>
      <c r="L26" s="2"/>
    </row>
    <row r="27" spans="1:12" ht="15" customHeight="1" x14ac:dyDescent="0.2">
      <c r="A27" s="54"/>
      <c r="B27" s="54" t="s">
        <v>257</v>
      </c>
      <c r="C27" s="2">
        <f>'SP civilistico'!C116</f>
        <v>0</v>
      </c>
      <c r="D27" s="2"/>
      <c r="E27" s="28">
        <f>'SP civilistico'!E116</f>
        <v>0</v>
      </c>
      <c r="F27" s="2"/>
      <c r="G27" s="2">
        <f>'SP civilistico'!G116</f>
        <v>0</v>
      </c>
      <c r="H27" s="2"/>
      <c r="I27" s="2">
        <f>'SP civilistico'!I116</f>
        <v>0</v>
      </c>
      <c r="J27" s="2"/>
      <c r="K27" s="2">
        <f>'SP civilistico'!K116</f>
        <v>0</v>
      </c>
      <c r="L27" s="2"/>
    </row>
    <row r="28" spans="1:12" ht="15" customHeight="1" x14ac:dyDescent="0.2">
      <c r="A28" s="54"/>
      <c r="B28" s="54" t="s">
        <v>258</v>
      </c>
      <c r="C28" s="2">
        <f>'SP civilistico'!C117</f>
        <v>0</v>
      </c>
      <c r="D28" s="2"/>
      <c r="E28" s="28">
        <f>'SP civilistico'!E117</f>
        <v>0</v>
      </c>
      <c r="F28" s="2"/>
      <c r="G28" s="2">
        <f>'SP civilistico'!G117</f>
        <v>0</v>
      </c>
      <c r="H28" s="2"/>
      <c r="I28" s="2">
        <f>'SP civilistico'!I117</f>
        <v>0</v>
      </c>
      <c r="J28" s="2"/>
      <c r="K28" s="2">
        <f>'SP civilistico'!K117</f>
        <v>0</v>
      </c>
      <c r="L28" s="2"/>
    </row>
    <row r="29" spans="1:12" ht="15" customHeight="1" x14ac:dyDescent="0.2">
      <c r="A29" s="54" t="s">
        <v>222</v>
      </c>
      <c r="B29" s="54"/>
      <c r="C29" s="2"/>
      <c r="D29" s="2"/>
      <c r="E29" s="28"/>
      <c r="F29" s="2"/>
      <c r="G29" s="2"/>
      <c r="H29" s="2"/>
      <c r="I29" s="2"/>
      <c r="J29" s="2"/>
      <c r="K29" s="2"/>
      <c r="L29" s="2"/>
    </row>
    <row r="30" spans="1:12" ht="15" customHeight="1" x14ac:dyDescent="0.2">
      <c r="A30" s="54"/>
      <c r="B30" s="54" t="s">
        <v>257</v>
      </c>
      <c r="C30" s="2">
        <f>'SP civilistico'!C119</f>
        <v>0</v>
      </c>
      <c r="D30" s="2"/>
      <c r="E30" s="28">
        <f>'SP civilistico'!E119</f>
        <v>0</v>
      </c>
      <c r="F30" s="2"/>
      <c r="G30" s="2">
        <f>'SP civilistico'!G119</f>
        <v>0</v>
      </c>
      <c r="H30" s="2"/>
      <c r="I30" s="2">
        <f>'SP civilistico'!I119</f>
        <v>0</v>
      </c>
      <c r="J30" s="2"/>
      <c r="K30" s="2">
        <f>'SP civilistico'!K119</f>
        <v>0</v>
      </c>
      <c r="L30" s="2"/>
    </row>
    <row r="31" spans="1:12" ht="15" customHeight="1" x14ac:dyDescent="0.2">
      <c r="A31" s="54"/>
      <c r="B31" s="54" t="s">
        <v>258</v>
      </c>
      <c r="C31" s="2">
        <f>'SP civilistico'!C120</f>
        <v>0</v>
      </c>
      <c r="D31" s="2"/>
      <c r="E31" s="28">
        <f>'SP civilistico'!E120</f>
        <v>0</v>
      </c>
      <c r="F31" s="2"/>
      <c r="G31" s="2">
        <f>'SP civilistico'!G120</f>
        <v>0</v>
      </c>
      <c r="H31" s="2"/>
      <c r="I31" s="2">
        <f>'SP civilistico'!I120</f>
        <v>0</v>
      </c>
      <c r="J31" s="2"/>
      <c r="K31" s="2">
        <f>'SP civilistico'!K120</f>
        <v>0</v>
      </c>
      <c r="L31" s="2"/>
    </row>
    <row r="32" spans="1:12" ht="15" customHeight="1" x14ac:dyDescent="0.2">
      <c r="A32" s="54" t="s">
        <v>223</v>
      </c>
      <c r="B32" s="54"/>
      <c r="C32" s="2"/>
      <c r="D32" s="2"/>
      <c r="E32" s="28"/>
      <c r="F32" s="2"/>
      <c r="G32" s="2"/>
      <c r="H32" s="2"/>
      <c r="I32" s="2"/>
      <c r="J32" s="2"/>
      <c r="K32" s="2"/>
      <c r="L32" s="2"/>
    </row>
    <row r="33" spans="1:12" ht="15" customHeight="1" x14ac:dyDescent="0.2">
      <c r="A33" s="54"/>
      <c r="B33" s="54" t="s">
        <v>257</v>
      </c>
      <c r="C33" s="2">
        <f>'SP civilistico'!C122</f>
        <v>0</v>
      </c>
      <c r="D33" s="2"/>
      <c r="E33" s="28">
        <f>'SP civilistico'!E122</f>
        <v>0</v>
      </c>
      <c r="F33" s="2"/>
      <c r="G33" s="2">
        <f>'SP civilistico'!G122</f>
        <v>0</v>
      </c>
      <c r="H33" s="2"/>
      <c r="I33" s="2">
        <f>'SP civilistico'!I122</f>
        <v>0</v>
      </c>
      <c r="J33" s="2"/>
      <c r="K33" s="2">
        <f>'SP civilistico'!K122</f>
        <v>0</v>
      </c>
      <c r="L33" s="2"/>
    </row>
    <row r="34" spans="1:12" ht="15" customHeight="1" x14ac:dyDescent="0.2">
      <c r="A34" s="54"/>
      <c r="B34" s="54" t="s">
        <v>258</v>
      </c>
      <c r="C34" s="2">
        <f>'SP civilistico'!C123</f>
        <v>0</v>
      </c>
      <c r="D34" s="2"/>
      <c r="E34" s="28">
        <f>'SP civilistico'!E123</f>
        <v>0</v>
      </c>
      <c r="F34" s="2"/>
      <c r="G34" s="2">
        <f>'SP civilistico'!G123</f>
        <v>0</v>
      </c>
      <c r="H34" s="2"/>
      <c r="I34" s="2">
        <f>'SP civilistico'!I123</f>
        <v>0</v>
      </c>
      <c r="J34" s="2"/>
      <c r="K34" s="2">
        <f>'SP civilistico'!K123</f>
        <v>0</v>
      </c>
      <c r="L34" s="2"/>
    </row>
    <row r="35" spans="1:12" ht="15" customHeight="1" x14ac:dyDescent="0.2">
      <c r="A35" s="54" t="s">
        <v>224</v>
      </c>
      <c r="B35" s="54"/>
      <c r="C35" s="2"/>
      <c r="D35" s="2"/>
      <c r="E35" s="28"/>
      <c r="F35" s="2"/>
      <c r="G35" s="2"/>
      <c r="H35" s="2"/>
      <c r="I35" s="2"/>
      <c r="J35" s="2"/>
      <c r="K35" s="2"/>
      <c r="L35" s="2"/>
    </row>
    <row r="36" spans="1:12" ht="15" customHeight="1" x14ac:dyDescent="0.2">
      <c r="A36" s="54"/>
      <c r="B36" s="54" t="s">
        <v>257</v>
      </c>
      <c r="C36" s="2">
        <f>'SP civilistico'!C125</f>
        <v>0</v>
      </c>
      <c r="D36" s="2"/>
      <c r="E36" s="28">
        <f>'SP civilistico'!E125</f>
        <v>0</v>
      </c>
      <c r="F36" s="2"/>
      <c r="G36" s="2">
        <f>'SP civilistico'!G125</f>
        <v>0</v>
      </c>
      <c r="H36" s="2"/>
      <c r="I36" s="2">
        <f>'SP civilistico'!I125</f>
        <v>0</v>
      </c>
      <c r="J36" s="2"/>
      <c r="K36" s="2">
        <f>'SP civilistico'!K125</f>
        <v>0</v>
      </c>
      <c r="L36" s="2"/>
    </row>
    <row r="37" spans="1:12" ht="15" customHeight="1" x14ac:dyDescent="0.2">
      <c r="A37" s="54"/>
      <c r="B37" s="54" t="s">
        <v>258</v>
      </c>
      <c r="C37" s="2">
        <f>'SP civilistico'!C126</f>
        <v>0</v>
      </c>
      <c r="D37" s="2"/>
      <c r="E37" s="28">
        <f>'SP civilistico'!E126</f>
        <v>0</v>
      </c>
      <c r="F37" s="2"/>
      <c r="G37" s="2">
        <f>'SP civilistico'!G126</f>
        <v>0</v>
      </c>
      <c r="H37" s="2"/>
      <c r="I37" s="2">
        <f>'SP civilistico'!I126</f>
        <v>0</v>
      </c>
      <c r="J37" s="2"/>
      <c r="K37" s="2">
        <f>'SP civilistico'!K126</f>
        <v>0</v>
      </c>
      <c r="L37" s="2"/>
    </row>
    <row r="38" spans="1:12" ht="15" customHeight="1" x14ac:dyDescent="0.2">
      <c r="A38" s="55" t="s">
        <v>225</v>
      </c>
      <c r="B38" s="55"/>
      <c r="C38" s="2"/>
      <c r="D38" s="2"/>
      <c r="E38" s="28"/>
      <c r="F38" s="2"/>
      <c r="G38" s="2"/>
      <c r="H38" s="2"/>
      <c r="I38" s="2"/>
      <c r="J38" s="2"/>
      <c r="K38" s="2"/>
      <c r="L38" s="2"/>
    </row>
    <row r="39" spans="1:12" ht="15" customHeight="1" x14ac:dyDescent="0.2">
      <c r="A39" s="55"/>
      <c r="B39" s="55" t="s">
        <v>257</v>
      </c>
      <c r="C39" s="2">
        <f>'SP civilistico'!C128</f>
        <v>0</v>
      </c>
      <c r="D39" s="2"/>
      <c r="E39" s="28">
        <f>'SP civilistico'!E128</f>
        <v>0</v>
      </c>
      <c r="F39" s="2"/>
      <c r="G39" s="2">
        <f>'SP civilistico'!G128</f>
        <v>0</v>
      </c>
      <c r="H39" s="2"/>
      <c r="I39" s="2">
        <f>'SP civilistico'!I128</f>
        <v>0</v>
      </c>
      <c r="J39" s="2"/>
      <c r="K39" s="2">
        <f>'SP civilistico'!K128</f>
        <v>0</v>
      </c>
      <c r="L39" s="2"/>
    </row>
    <row r="40" spans="1:12" ht="15" customHeight="1" x14ac:dyDescent="0.2">
      <c r="A40" s="55"/>
      <c r="B40" s="55" t="s">
        <v>258</v>
      </c>
      <c r="C40" s="2">
        <f>'SP civilistico'!C129</f>
        <v>0</v>
      </c>
      <c r="D40" s="2"/>
      <c r="E40" s="28">
        <f>'SP civilistico'!E129</f>
        <v>0</v>
      </c>
      <c r="F40" s="2"/>
      <c r="G40" s="2">
        <f>'SP civilistico'!G129</f>
        <v>0</v>
      </c>
      <c r="H40" s="2"/>
      <c r="I40" s="2">
        <f>'SP civilistico'!I129</f>
        <v>0</v>
      </c>
      <c r="J40" s="2"/>
      <c r="K40" s="2">
        <f>'SP civilistico'!K129</f>
        <v>0</v>
      </c>
      <c r="L40" s="2"/>
    </row>
    <row r="41" spans="1:12" ht="15" customHeight="1" x14ac:dyDescent="0.2">
      <c r="A41" s="20" t="s">
        <v>309</v>
      </c>
      <c r="B41" s="20"/>
      <c r="C41" s="8">
        <f>SUM(C9:C40)</f>
        <v>0</v>
      </c>
      <c r="D41" s="8"/>
      <c r="E41" s="29">
        <f>SUM(E9:E40)</f>
        <v>0</v>
      </c>
      <c r="F41" s="8"/>
      <c r="G41" s="8">
        <f>SUM(G9:G40)</f>
        <v>0</v>
      </c>
      <c r="H41" s="8"/>
      <c r="I41" s="8">
        <f>SUM(I9:I40)</f>
        <v>0</v>
      </c>
      <c r="J41" s="8"/>
      <c r="K41" s="8">
        <f>SUM(K9:K40)</f>
        <v>0</v>
      </c>
      <c r="L41" s="8"/>
    </row>
    <row r="42" spans="1:12" ht="15" customHeight="1" x14ac:dyDescent="0.2">
      <c r="A42" s="52" t="s">
        <v>310</v>
      </c>
      <c r="B42" s="52"/>
      <c r="C42" s="58">
        <f>'SP civilistico'!C137</f>
        <v>0</v>
      </c>
      <c r="D42" s="58"/>
      <c r="E42" s="216">
        <f>'SP civilistico'!E137</f>
        <v>0</v>
      </c>
      <c r="F42" s="58"/>
      <c r="G42" s="58">
        <f>'SP civilistico'!G137</f>
        <v>0</v>
      </c>
      <c r="H42" s="58"/>
      <c r="I42" s="58">
        <f>'SP civilistico'!I137</f>
        <v>0</v>
      </c>
      <c r="J42" s="58"/>
      <c r="K42" s="58">
        <f>'SP civilistico'!K137</f>
        <v>0</v>
      </c>
      <c r="L42" s="58"/>
    </row>
    <row r="43" spans="1:12" ht="15" customHeight="1" x14ac:dyDescent="0.2">
      <c r="A43" s="54" t="s">
        <v>311</v>
      </c>
      <c r="B43" s="54"/>
      <c r="C43" s="2"/>
      <c r="D43" s="2"/>
      <c r="E43" s="28"/>
      <c r="F43" s="2"/>
      <c r="G43" s="2"/>
      <c r="H43" s="2"/>
      <c r="I43" s="2"/>
      <c r="J43" s="2"/>
      <c r="K43" s="2"/>
      <c r="L43" s="2"/>
    </row>
    <row r="44" spans="1:12" ht="15" customHeight="1" x14ac:dyDescent="0.2">
      <c r="A44" s="54" t="s">
        <v>208</v>
      </c>
      <c r="B44" s="54"/>
      <c r="C44" s="59">
        <f>'SP civilistico'!C70</f>
        <v>0</v>
      </c>
      <c r="D44" s="59"/>
      <c r="E44" s="217">
        <f>'SP civilistico'!E70</f>
        <v>0</v>
      </c>
      <c r="F44" s="59"/>
      <c r="G44" s="59">
        <f>'SP civilistico'!G70</f>
        <v>0</v>
      </c>
      <c r="H44" s="59"/>
      <c r="I44" s="59">
        <f>'SP civilistico'!I70</f>
        <v>0</v>
      </c>
      <c r="J44" s="59"/>
      <c r="K44" s="59">
        <f>'SP civilistico'!K70</f>
        <v>0</v>
      </c>
      <c r="L44" s="59"/>
    </row>
    <row r="45" spans="1:12" ht="15" customHeight="1" x14ac:dyDescent="0.2">
      <c r="A45" s="54" t="s">
        <v>209</v>
      </c>
      <c r="B45" s="54"/>
      <c r="C45" s="59">
        <f>'SP civilistico'!C71</f>
        <v>0</v>
      </c>
      <c r="D45" s="59"/>
      <c r="E45" s="217">
        <f>'SP civilistico'!E71</f>
        <v>0</v>
      </c>
      <c r="F45" s="59"/>
      <c r="G45" s="59">
        <f>'SP civilistico'!G71</f>
        <v>0</v>
      </c>
      <c r="H45" s="59"/>
      <c r="I45" s="59">
        <f>'SP civilistico'!I71</f>
        <v>0</v>
      </c>
      <c r="J45" s="59"/>
      <c r="K45" s="59">
        <f>'SP civilistico'!K71</f>
        <v>0</v>
      </c>
      <c r="L45" s="59"/>
    </row>
    <row r="46" spans="1:12" ht="15" customHeight="1" x14ac:dyDescent="0.2">
      <c r="A46" s="54" t="s">
        <v>210</v>
      </c>
      <c r="B46" s="54"/>
      <c r="C46" s="59">
        <f>'SP civilistico'!C72</f>
        <v>0</v>
      </c>
      <c r="D46" s="59"/>
      <c r="E46" s="217">
        <f>'SP civilistico'!E72</f>
        <v>0</v>
      </c>
      <c r="F46" s="59"/>
      <c r="G46" s="59">
        <f>'SP civilistico'!G72</f>
        <v>0</v>
      </c>
      <c r="H46" s="59"/>
      <c r="I46" s="59">
        <f>'SP civilistico'!I72</f>
        <v>0</v>
      </c>
      <c r="J46" s="59"/>
      <c r="K46" s="59">
        <f>'SP civilistico'!K72</f>
        <v>0</v>
      </c>
      <c r="L46" s="59"/>
    </row>
    <row r="47" spans="1:12" ht="15" customHeight="1" x14ac:dyDescent="0.2">
      <c r="A47" s="54" t="s">
        <v>211</v>
      </c>
      <c r="B47" s="54"/>
      <c r="C47" s="59">
        <f>'SP civilistico'!C73</f>
        <v>0</v>
      </c>
      <c r="D47" s="59"/>
      <c r="E47" s="217">
        <f>'SP civilistico'!E73</f>
        <v>0</v>
      </c>
      <c r="F47" s="59"/>
      <c r="G47" s="59">
        <f>'SP civilistico'!G73</f>
        <v>0</v>
      </c>
      <c r="H47" s="59"/>
      <c r="I47" s="59">
        <f>'SP civilistico'!I73</f>
        <v>0</v>
      </c>
      <c r="J47" s="59"/>
      <c r="K47" s="59">
        <f>'SP civilistico'!K73</f>
        <v>0</v>
      </c>
      <c r="L47" s="59"/>
    </row>
    <row r="48" spans="1:12" ht="15" customHeight="1" x14ac:dyDescent="0.2">
      <c r="A48" s="55" t="s">
        <v>212</v>
      </c>
      <c r="B48" s="55"/>
      <c r="C48" s="59">
        <f>'SP civilistico'!C74</f>
        <v>0</v>
      </c>
      <c r="D48" s="59"/>
      <c r="E48" s="217">
        <f>'SP civilistico'!E74</f>
        <v>0</v>
      </c>
      <c r="F48" s="59"/>
      <c r="G48" s="59">
        <f>'SP civilistico'!G74</f>
        <v>0</v>
      </c>
      <c r="H48" s="59"/>
      <c r="I48" s="59">
        <f>'SP civilistico'!I74</f>
        <v>0</v>
      </c>
      <c r="J48" s="59"/>
      <c r="K48" s="59">
        <f>'SP civilistico'!K74</f>
        <v>0</v>
      </c>
      <c r="L48" s="59"/>
    </row>
    <row r="49" spans="1:12" ht="15" customHeight="1" x14ac:dyDescent="0.2">
      <c r="A49" s="20" t="s">
        <v>312</v>
      </c>
      <c r="B49" s="20"/>
      <c r="C49" s="8">
        <f>SUM(C42:C48)</f>
        <v>0</v>
      </c>
      <c r="D49" s="8"/>
      <c r="E49" s="29">
        <f>SUM(E42:E48)</f>
        <v>0</v>
      </c>
      <c r="F49" s="8"/>
      <c r="G49" s="8">
        <f>SUM(G42:G48)</f>
        <v>0</v>
      </c>
      <c r="H49" s="8"/>
      <c r="I49" s="8">
        <f>SUM(I42:I48)</f>
        <v>0</v>
      </c>
      <c r="J49" s="8"/>
      <c r="K49" s="8">
        <f>SUM(K42:K48)</f>
        <v>0</v>
      </c>
      <c r="L49" s="8"/>
    </row>
    <row r="50" spans="1:12" ht="15" customHeight="1" x14ac:dyDescent="0.2">
      <c r="A50" s="20" t="s">
        <v>313</v>
      </c>
      <c r="B50" s="20"/>
      <c r="C50" s="8">
        <f>C7+C41+C49</f>
        <v>0</v>
      </c>
      <c r="D50" s="8"/>
      <c r="E50" s="29">
        <f>E7+E41+E49</f>
        <v>0</v>
      </c>
      <c r="F50" s="8"/>
      <c r="G50" s="8">
        <f>G7+G41+G49</f>
        <v>0</v>
      </c>
      <c r="H50" s="8"/>
      <c r="I50" s="8">
        <f>I7+I41+I49</f>
        <v>0</v>
      </c>
      <c r="J50" s="8"/>
      <c r="K50" s="8">
        <f>K7+K41+K49</f>
        <v>0</v>
      </c>
      <c r="L50" s="8"/>
    </row>
    <row r="51" spans="1:12" ht="15" customHeight="1" x14ac:dyDescent="0.2">
      <c r="A51" s="52"/>
      <c r="B51" s="52"/>
      <c r="C51" s="8"/>
      <c r="D51" s="8"/>
      <c r="E51" s="29"/>
      <c r="F51" s="8"/>
      <c r="G51" s="8"/>
      <c r="H51" s="8"/>
      <c r="I51" s="8"/>
      <c r="J51" s="8"/>
      <c r="K51" s="8"/>
      <c r="L51" s="8"/>
    </row>
    <row r="52" spans="1:12" ht="15" customHeight="1" x14ac:dyDescent="0.2">
      <c r="A52" s="60" t="s">
        <v>314</v>
      </c>
      <c r="B52" s="60"/>
      <c r="C52" s="2"/>
      <c r="D52" s="2"/>
      <c r="E52" s="28"/>
      <c r="F52" s="2"/>
      <c r="G52" s="2"/>
      <c r="H52" s="2"/>
      <c r="I52" s="2"/>
      <c r="J52" s="2"/>
      <c r="K52" s="2"/>
      <c r="L52" s="2"/>
    </row>
    <row r="53" spans="1:12" ht="15" customHeight="1" x14ac:dyDescent="0.2">
      <c r="A53" s="61" t="s">
        <v>177</v>
      </c>
      <c r="B53" s="61"/>
      <c r="C53" s="62">
        <f>'SP civilistico'!C10</f>
        <v>0</v>
      </c>
      <c r="D53" s="62"/>
      <c r="E53" s="218">
        <f>'SP civilistico'!E10</f>
        <v>0</v>
      </c>
      <c r="F53" s="62"/>
      <c r="G53" s="62">
        <f>'SP civilistico'!G10</f>
        <v>0</v>
      </c>
      <c r="H53" s="62"/>
      <c r="I53" s="62">
        <f>'SP civilistico'!I10</f>
        <v>0</v>
      </c>
      <c r="J53" s="62"/>
      <c r="K53" s="62">
        <f>'SP civilistico'!K10</f>
        <v>0</v>
      </c>
      <c r="L53" s="62"/>
    </row>
    <row r="54" spans="1:12" ht="15" customHeight="1" x14ac:dyDescent="0.2">
      <c r="A54" s="60" t="s">
        <v>178</v>
      </c>
      <c r="B54" s="60"/>
      <c r="C54" s="62">
        <f>'SP civilistico'!C11</f>
        <v>0</v>
      </c>
      <c r="D54" s="62"/>
      <c r="E54" s="218">
        <f>'SP civilistico'!E11</f>
        <v>0</v>
      </c>
      <c r="F54" s="62"/>
      <c r="G54" s="62">
        <f>'SP civilistico'!G11</f>
        <v>0</v>
      </c>
      <c r="H54" s="62"/>
      <c r="I54" s="62">
        <f>'SP civilistico'!I11</f>
        <v>0</v>
      </c>
      <c r="J54" s="62"/>
      <c r="K54" s="62">
        <f>'SP civilistico'!K11</f>
        <v>0</v>
      </c>
      <c r="L54" s="62"/>
    </row>
    <row r="55" spans="1:12" ht="15" customHeight="1" x14ac:dyDescent="0.2">
      <c r="A55" s="61" t="s">
        <v>417</v>
      </c>
      <c r="B55" s="61"/>
      <c r="C55" s="62">
        <f>'SP civilistico'!C12</f>
        <v>0</v>
      </c>
      <c r="D55" s="62"/>
      <c r="E55" s="218">
        <f>'SP civilistico'!E12</f>
        <v>0</v>
      </c>
      <c r="F55" s="62"/>
      <c r="G55" s="62">
        <f>'SP civilistico'!G12</f>
        <v>0</v>
      </c>
      <c r="H55" s="62"/>
      <c r="I55" s="62">
        <f>'SP civilistico'!I12</f>
        <v>0</v>
      </c>
      <c r="J55" s="62"/>
      <c r="K55" s="62">
        <f>'SP civilistico'!K12</f>
        <v>0</v>
      </c>
      <c r="L55" s="62"/>
    </row>
    <row r="56" spans="1:12" ht="15" customHeight="1" x14ac:dyDescent="0.2">
      <c r="A56" s="60" t="s">
        <v>179</v>
      </c>
      <c r="B56" s="60"/>
      <c r="C56" s="62">
        <f>'SP civilistico'!C13</f>
        <v>0</v>
      </c>
      <c r="D56" s="62"/>
      <c r="E56" s="218">
        <f>'SP civilistico'!E13</f>
        <v>0</v>
      </c>
      <c r="F56" s="62"/>
      <c r="G56" s="62">
        <f>'SP civilistico'!G13</f>
        <v>0</v>
      </c>
      <c r="H56" s="62"/>
      <c r="I56" s="62">
        <f>'SP civilistico'!I13</f>
        <v>0</v>
      </c>
      <c r="J56" s="62"/>
      <c r="K56" s="62">
        <f>'SP civilistico'!K13</f>
        <v>0</v>
      </c>
      <c r="L56" s="62"/>
    </row>
    <row r="57" spans="1:12" ht="15" customHeight="1" x14ac:dyDescent="0.2">
      <c r="A57" s="60" t="s">
        <v>180</v>
      </c>
      <c r="B57" s="60"/>
      <c r="C57" s="62">
        <f>'SP civilistico'!C14</f>
        <v>0</v>
      </c>
      <c r="D57" s="62"/>
      <c r="E57" s="218">
        <f>'SP civilistico'!E14</f>
        <v>0</v>
      </c>
      <c r="F57" s="62"/>
      <c r="G57" s="62">
        <f>'SP civilistico'!G14</f>
        <v>0</v>
      </c>
      <c r="H57" s="62"/>
      <c r="I57" s="62">
        <f>'SP civilistico'!I14</f>
        <v>0</v>
      </c>
      <c r="J57" s="62"/>
      <c r="K57" s="62">
        <f>'SP civilistico'!K14</f>
        <v>0</v>
      </c>
      <c r="L57" s="62"/>
    </row>
    <row r="58" spans="1:12" ht="15" customHeight="1" x14ac:dyDescent="0.2">
      <c r="A58" s="60" t="s">
        <v>181</v>
      </c>
      <c r="B58" s="60"/>
      <c r="C58" s="62">
        <f>'SP civilistico'!C15</f>
        <v>0</v>
      </c>
      <c r="D58" s="62"/>
      <c r="E58" s="218">
        <f>'SP civilistico'!E15</f>
        <v>0</v>
      </c>
      <c r="F58" s="62"/>
      <c r="G58" s="62">
        <f>'SP civilistico'!G15</f>
        <v>0</v>
      </c>
      <c r="H58" s="62"/>
      <c r="I58" s="62">
        <f>'SP civilistico'!I15</f>
        <v>0</v>
      </c>
      <c r="J58" s="62"/>
      <c r="K58" s="62">
        <f>'SP civilistico'!K15</f>
        <v>0</v>
      </c>
      <c r="L58" s="62"/>
    </row>
    <row r="59" spans="1:12" ht="15" customHeight="1" x14ac:dyDescent="0.2">
      <c r="A59" s="55" t="s">
        <v>182</v>
      </c>
      <c r="B59" s="55"/>
      <c r="C59" s="62">
        <f>'SP civilistico'!C16</f>
        <v>0</v>
      </c>
      <c r="D59" s="62"/>
      <c r="E59" s="218">
        <f>'SP civilistico'!E16</f>
        <v>0</v>
      </c>
      <c r="F59" s="62"/>
      <c r="G59" s="62">
        <f>'SP civilistico'!G16</f>
        <v>0</v>
      </c>
      <c r="H59" s="62"/>
      <c r="I59" s="62">
        <f>'SP civilistico'!I16</f>
        <v>0</v>
      </c>
      <c r="J59" s="62"/>
      <c r="K59" s="62">
        <f>'SP civilistico'!K16</f>
        <v>0</v>
      </c>
      <c r="L59" s="62"/>
    </row>
    <row r="60" spans="1:12" ht="15" customHeight="1" x14ac:dyDescent="0.2">
      <c r="A60" s="20" t="s">
        <v>315</v>
      </c>
      <c r="B60" s="20"/>
      <c r="C60" s="8">
        <f>SUM(C53:C59)</f>
        <v>0</v>
      </c>
      <c r="D60" s="8"/>
      <c r="E60" s="29">
        <f>SUM(E53:E59)</f>
        <v>0</v>
      </c>
      <c r="F60" s="8"/>
      <c r="G60" s="8">
        <f>SUM(G53:G59)</f>
        <v>0</v>
      </c>
      <c r="H60" s="8"/>
      <c r="I60" s="8">
        <f>SUM(I53:I59)</f>
        <v>0</v>
      </c>
      <c r="J60" s="8"/>
      <c r="K60" s="8">
        <f>SUM(K53:K59)</f>
        <v>0</v>
      </c>
      <c r="L60" s="8"/>
    </row>
    <row r="61" spans="1:12" ht="15" customHeight="1" x14ac:dyDescent="0.2">
      <c r="A61" s="60" t="s">
        <v>316</v>
      </c>
      <c r="B61" s="60"/>
      <c r="C61" s="2"/>
      <c r="D61" s="2"/>
      <c r="E61" s="28"/>
      <c r="F61" s="2"/>
      <c r="G61" s="2"/>
      <c r="H61" s="2"/>
      <c r="I61" s="2"/>
      <c r="J61" s="2"/>
      <c r="K61" s="2"/>
      <c r="L61" s="2"/>
    </row>
    <row r="62" spans="1:12" ht="15" customHeight="1" x14ac:dyDescent="0.2">
      <c r="A62" s="60" t="s">
        <v>185</v>
      </c>
      <c r="B62" s="60"/>
      <c r="C62" s="62">
        <f>'SP civilistico'!C19</f>
        <v>0</v>
      </c>
      <c r="D62" s="62"/>
      <c r="E62" s="218">
        <f>'SP civilistico'!E19</f>
        <v>0</v>
      </c>
      <c r="F62" s="62"/>
      <c r="G62" s="62">
        <f>'SP civilistico'!G19</f>
        <v>0</v>
      </c>
      <c r="H62" s="62"/>
      <c r="I62" s="62">
        <f>'SP civilistico'!I19</f>
        <v>0</v>
      </c>
      <c r="J62" s="62"/>
      <c r="K62" s="62">
        <f>'SP civilistico'!K19</f>
        <v>0</v>
      </c>
      <c r="L62" s="62"/>
    </row>
    <row r="63" spans="1:12" ht="15" customHeight="1" x14ac:dyDescent="0.2">
      <c r="A63" s="60" t="s">
        <v>186</v>
      </c>
      <c r="B63" s="60"/>
      <c r="C63" s="62">
        <f>'SP civilistico'!C20</f>
        <v>0</v>
      </c>
      <c r="D63" s="62"/>
      <c r="E63" s="218">
        <f>'SP civilistico'!E20</f>
        <v>0</v>
      </c>
      <c r="F63" s="62"/>
      <c r="G63" s="62">
        <f>'SP civilistico'!G20</f>
        <v>0</v>
      </c>
      <c r="H63" s="62"/>
      <c r="I63" s="62">
        <f>'SP civilistico'!I20</f>
        <v>0</v>
      </c>
      <c r="J63" s="62"/>
      <c r="K63" s="62">
        <f>'SP civilistico'!K20</f>
        <v>0</v>
      </c>
      <c r="L63" s="62"/>
    </row>
    <row r="64" spans="1:12" ht="15" customHeight="1" x14ac:dyDescent="0.2">
      <c r="A64" s="60" t="s">
        <v>187</v>
      </c>
      <c r="B64" s="60"/>
      <c r="C64" s="62">
        <f>'SP civilistico'!C21</f>
        <v>0</v>
      </c>
      <c r="D64" s="62"/>
      <c r="E64" s="218">
        <f>'SP civilistico'!E21</f>
        <v>0</v>
      </c>
      <c r="F64" s="62"/>
      <c r="G64" s="62">
        <f>'SP civilistico'!G21</f>
        <v>0</v>
      </c>
      <c r="H64" s="62"/>
      <c r="I64" s="62">
        <f>'SP civilistico'!I21</f>
        <v>0</v>
      </c>
      <c r="J64" s="62"/>
      <c r="K64" s="62">
        <f>'SP civilistico'!K21</f>
        <v>0</v>
      </c>
      <c r="L64" s="62"/>
    </row>
    <row r="65" spans="1:12" ht="15" customHeight="1" x14ac:dyDescent="0.2">
      <c r="A65" s="60" t="s">
        <v>188</v>
      </c>
      <c r="B65" s="60"/>
      <c r="C65" s="62">
        <f>'SP civilistico'!C22</f>
        <v>0</v>
      </c>
      <c r="D65" s="62"/>
      <c r="E65" s="218">
        <f>'SP civilistico'!E22</f>
        <v>0</v>
      </c>
      <c r="F65" s="62"/>
      <c r="G65" s="62">
        <f>'SP civilistico'!G22</f>
        <v>0</v>
      </c>
      <c r="H65" s="62"/>
      <c r="I65" s="62">
        <f>'SP civilistico'!I22</f>
        <v>0</v>
      </c>
      <c r="J65" s="62"/>
      <c r="K65" s="62">
        <f>'SP civilistico'!K22</f>
        <v>0</v>
      </c>
      <c r="L65" s="62"/>
    </row>
    <row r="66" spans="1:12" ht="15" customHeight="1" x14ac:dyDescent="0.2">
      <c r="A66" s="55" t="s">
        <v>189</v>
      </c>
      <c r="B66" s="55"/>
      <c r="C66" s="62">
        <f>'SP civilistico'!C23</f>
        <v>0</v>
      </c>
      <c r="D66" s="62"/>
      <c r="E66" s="218">
        <f>'SP civilistico'!E23</f>
        <v>0</v>
      </c>
      <c r="F66" s="62"/>
      <c r="G66" s="62">
        <f>'SP civilistico'!G23</f>
        <v>0</v>
      </c>
      <c r="H66" s="62"/>
      <c r="I66" s="62">
        <f>'SP civilistico'!I23</f>
        <v>0</v>
      </c>
      <c r="J66" s="62"/>
      <c r="K66" s="62">
        <f>'SP civilistico'!K23</f>
        <v>0</v>
      </c>
      <c r="L66" s="62"/>
    </row>
    <row r="67" spans="1:12" ht="15" customHeight="1" x14ac:dyDescent="0.2">
      <c r="A67" s="20" t="s">
        <v>317</v>
      </c>
      <c r="B67" s="20"/>
      <c r="C67" s="8">
        <f>SUM(C62:C66)</f>
        <v>0</v>
      </c>
      <c r="D67" s="8"/>
      <c r="E67" s="29">
        <f>SUM(E62:E66)</f>
        <v>0</v>
      </c>
      <c r="F67" s="8"/>
      <c r="G67" s="8">
        <f>SUM(G62:G66)</f>
        <v>0</v>
      </c>
      <c r="H67" s="8"/>
      <c r="I67" s="8">
        <f>SUM(I62:I66)</f>
        <v>0</v>
      </c>
      <c r="J67" s="8"/>
      <c r="K67" s="8">
        <f>SUM(K62:K66)</f>
        <v>0</v>
      </c>
      <c r="L67" s="8"/>
    </row>
    <row r="68" spans="1:12" ht="15" customHeight="1" x14ac:dyDescent="0.2">
      <c r="A68" s="60" t="s">
        <v>318</v>
      </c>
      <c r="B68" s="60"/>
      <c r="C68" s="2"/>
      <c r="D68" s="2"/>
      <c r="E68" s="28"/>
      <c r="F68" s="2"/>
      <c r="G68" s="2"/>
      <c r="H68" s="2"/>
      <c r="I68" s="2"/>
      <c r="J68" s="2"/>
      <c r="K68" s="2"/>
      <c r="L68" s="2"/>
    </row>
    <row r="69" spans="1:12" ht="15" customHeight="1" x14ac:dyDescent="0.2">
      <c r="A69" s="63" t="s">
        <v>191</v>
      </c>
      <c r="B69" s="63"/>
      <c r="C69" s="62"/>
      <c r="D69" s="62"/>
      <c r="E69" s="218"/>
      <c r="F69" s="62"/>
      <c r="G69" s="62"/>
      <c r="H69" s="62"/>
      <c r="I69" s="62"/>
      <c r="J69" s="62"/>
      <c r="K69" s="62"/>
      <c r="L69" s="62"/>
    </row>
    <row r="70" spans="1:12" ht="15" customHeight="1" x14ac:dyDescent="0.2">
      <c r="A70" s="64" t="s">
        <v>192</v>
      </c>
      <c r="B70" s="64"/>
      <c r="C70" s="62"/>
      <c r="D70" s="62"/>
      <c r="E70" s="218"/>
      <c r="F70" s="62"/>
      <c r="G70" s="62"/>
      <c r="H70" s="62"/>
      <c r="I70" s="62"/>
      <c r="J70" s="62"/>
      <c r="K70" s="62"/>
      <c r="L70" s="62"/>
    </row>
    <row r="71" spans="1:12" ht="15" customHeight="1" x14ac:dyDescent="0.2">
      <c r="A71" s="64"/>
      <c r="B71" s="112" t="s">
        <v>257</v>
      </c>
      <c r="C71" s="62">
        <f>'SP civilistico'!C28</f>
        <v>0</v>
      </c>
      <c r="D71" s="62"/>
      <c r="E71" s="218">
        <f>'SP civilistico'!E28</f>
        <v>0</v>
      </c>
      <c r="F71" s="62"/>
      <c r="G71" s="62">
        <f>'SP civilistico'!G28</f>
        <v>0</v>
      </c>
      <c r="H71" s="62"/>
      <c r="I71" s="62">
        <f>'SP civilistico'!I28</f>
        <v>0</v>
      </c>
      <c r="J71" s="62"/>
      <c r="K71" s="62">
        <f>'SP civilistico'!K28</f>
        <v>0</v>
      </c>
      <c r="L71" s="62"/>
    </row>
    <row r="72" spans="1:12" ht="15" customHeight="1" x14ac:dyDescent="0.2">
      <c r="A72" s="64"/>
      <c r="B72" s="112" t="s">
        <v>258</v>
      </c>
      <c r="C72" s="62">
        <f>'SP civilistico'!C29</f>
        <v>0</v>
      </c>
      <c r="D72" s="62"/>
      <c r="E72" s="218">
        <f>'SP civilistico'!E29</f>
        <v>0</v>
      </c>
      <c r="F72" s="62"/>
      <c r="G72" s="62">
        <f>'SP civilistico'!G29</f>
        <v>0</v>
      </c>
      <c r="H72" s="62"/>
      <c r="I72" s="62">
        <f>'SP civilistico'!I29</f>
        <v>0</v>
      </c>
      <c r="J72" s="62"/>
      <c r="K72" s="62">
        <f>'SP civilistico'!K29</f>
        <v>0</v>
      </c>
      <c r="L72" s="62"/>
    </row>
    <row r="73" spans="1:12" ht="15" customHeight="1" x14ac:dyDescent="0.2">
      <c r="A73" s="64" t="s">
        <v>193</v>
      </c>
      <c r="B73" s="64"/>
      <c r="C73" s="62"/>
      <c r="D73" s="62"/>
      <c r="E73" s="218"/>
      <c r="F73" s="62"/>
      <c r="G73" s="62"/>
      <c r="H73" s="62"/>
      <c r="I73" s="62"/>
      <c r="J73" s="62"/>
      <c r="K73" s="62"/>
      <c r="L73" s="62"/>
    </row>
    <row r="74" spans="1:12" ht="15" customHeight="1" x14ac:dyDescent="0.2">
      <c r="A74" s="64"/>
      <c r="B74" s="112" t="s">
        <v>257</v>
      </c>
      <c r="C74" s="62">
        <f>'SP civilistico'!C31</f>
        <v>0</v>
      </c>
      <c r="D74" s="62"/>
      <c r="E74" s="218">
        <f>'SP civilistico'!E31</f>
        <v>0</v>
      </c>
      <c r="F74" s="62"/>
      <c r="G74" s="62">
        <f>'SP civilistico'!G31</f>
        <v>0</v>
      </c>
      <c r="H74" s="62"/>
      <c r="I74" s="62">
        <f>'SP civilistico'!I31</f>
        <v>0</v>
      </c>
      <c r="J74" s="62"/>
      <c r="K74" s="62">
        <f>'SP civilistico'!K31</f>
        <v>0</v>
      </c>
      <c r="L74" s="62"/>
    </row>
    <row r="75" spans="1:12" ht="15" customHeight="1" x14ac:dyDescent="0.2">
      <c r="A75" s="64"/>
      <c r="B75" s="112" t="s">
        <v>258</v>
      </c>
      <c r="C75" s="62">
        <f>'SP civilistico'!C32</f>
        <v>0</v>
      </c>
      <c r="D75" s="62"/>
      <c r="E75" s="218">
        <f>'SP civilistico'!E32</f>
        <v>0</v>
      </c>
      <c r="F75" s="62"/>
      <c r="G75" s="62">
        <f>'SP civilistico'!G32</f>
        <v>0</v>
      </c>
      <c r="H75" s="62"/>
      <c r="I75" s="62">
        <f>'SP civilistico'!I32</f>
        <v>0</v>
      </c>
      <c r="J75" s="62"/>
      <c r="K75" s="62">
        <f>'SP civilistico'!K32</f>
        <v>0</v>
      </c>
      <c r="L75" s="62"/>
    </row>
    <row r="76" spans="1:12" ht="15" customHeight="1" x14ac:dyDescent="0.2">
      <c r="A76" s="64" t="s">
        <v>194</v>
      </c>
      <c r="B76" s="64"/>
      <c r="C76" s="62"/>
      <c r="D76" s="62"/>
      <c r="E76" s="218"/>
      <c r="F76" s="62"/>
      <c r="G76" s="62"/>
      <c r="H76" s="62"/>
      <c r="I76" s="62"/>
      <c r="J76" s="62"/>
      <c r="K76" s="62"/>
      <c r="L76" s="62"/>
    </row>
    <row r="77" spans="1:12" ht="15" customHeight="1" x14ac:dyDescent="0.2">
      <c r="A77" s="64"/>
      <c r="B77" s="112" t="s">
        <v>257</v>
      </c>
      <c r="C77" s="62">
        <f>'SP civilistico'!C34</f>
        <v>0</v>
      </c>
      <c r="D77" s="62"/>
      <c r="E77" s="218">
        <f>'SP civilistico'!E34</f>
        <v>0</v>
      </c>
      <c r="F77" s="62"/>
      <c r="G77" s="62">
        <f>'SP civilistico'!G34</f>
        <v>0</v>
      </c>
      <c r="H77" s="62"/>
      <c r="I77" s="62">
        <f>'SP civilistico'!I34</f>
        <v>0</v>
      </c>
      <c r="J77" s="62"/>
      <c r="K77" s="62">
        <f>'SP civilistico'!K34</f>
        <v>0</v>
      </c>
      <c r="L77" s="62"/>
    </row>
    <row r="78" spans="1:12" ht="15" customHeight="1" x14ac:dyDescent="0.2">
      <c r="A78" s="64"/>
      <c r="B78" s="112" t="s">
        <v>258</v>
      </c>
      <c r="C78" s="62">
        <f>'SP civilistico'!C35</f>
        <v>0</v>
      </c>
      <c r="D78" s="62"/>
      <c r="E78" s="218">
        <f>'SP civilistico'!E35</f>
        <v>0</v>
      </c>
      <c r="F78" s="62"/>
      <c r="G78" s="62">
        <f>'SP civilistico'!G35</f>
        <v>0</v>
      </c>
      <c r="H78" s="62"/>
      <c r="I78" s="62">
        <f>'SP civilistico'!I35</f>
        <v>0</v>
      </c>
      <c r="J78" s="62"/>
      <c r="K78" s="62">
        <f>'SP civilistico'!K35</f>
        <v>0</v>
      </c>
      <c r="L78" s="62"/>
    </row>
    <row r="79" spans="1:12" ht="15" customHeight="1" x14ac:dyDescent="0.2">
      <c r="A79" s="65" t="s">
        <v>195</v>
      </c>
      <c r="B79" s="65"/>
      <c r="C79" s="62"/>
      <c r="D79" s="62"/>
      <c r="E79" s="218"/>
      <c r="F79" s="62"/>
      <c r="G79" s="62"/>
      <c r="H79" s="62"/>
      <c r="I79" s="62"/>
      <c r="J79" s="62"/>
      <c r="K79" s="62"/>
      <c r="L79" s="62"/>
    </row>
    <row r="80" spans="1:12" ht="15" customHeight="1" x14ac:dyDescent="0.2">
      <c r="A80" s="65"/>
      <c r="B80" s="112" t="s">
        <v>257</v>
      </c>
      <c r="C80" s="62">
        <f>'SP civilistico'!C37</f>
        <v>0</v>
      </c>
      <c r="D80" s="62"/>
      <c r="E80" s="218">
        <f>'SP civilistico'!E37</f>
        <v>0</v>
      </c>
      <c r="F80" s="62"/>
      <c r="G80" s="62">
        <f>'SP civilistico'!G37</f>
        <v>0</v>
      </c>
      <c r="H80" s="62"/>
      <c r="I80" s="62">
        <f>'SP civilistico'!I37</f>
        <v>0</v>
      </c>
      <c r="J80" s="62"/>
      <c r="K80" s="62">
        <f>'SP civilistico'!K37</f>
        <v>0</v>
      </c>
      <c r="L80" s="62"/>
    </row>
    <row r="81" spans="1:12" ht="15" customHeight="1" x14ac:dyDescent="0.2">
      <c r="A81" s="65"/>
      <c r="B81" s="112" t="s">
        <v>258</v>
      </c>
      <c r="C81" s="62">
        <f>'SP civilistico'!C38</f>
        <v>0</v>
      </c>
      <c r="D81" s="62"/>
      <c r="E81" s="218">
        <f>'SP civilistico'!E38</f>
        <v>0</v>
      </c>
      <c r="F81" s="62"/>
      <c r="G81" s="62">
        <f>'SP civilistico'!G38</f>
        <v>0</v>
      </c>
      <c r="H81" s="62"/>
      <c r="I81" s="62">
        <f>'SP civilistico'!I38</f>
        <v>0</v>
      </c>
      <c r="J81" s="62"/>
      <c r="K81" s="62">
        <f>'SP civilistico'!K38</f>
        <v>0</v>
      </c>
      <c r="L81" s="62"/>
    </row>
    <row r="82" spans="1:12" ht="15" customHeight="1" x14ac:dyDescent="0.2">
      <c r="A82" s="63" t="s">
        <v>319</v>
      </c>
      <c r="B82" s="63"/>
      <c r="C82" s="2"/>
      <c r="D82" s="2"/>
      <c r="E82" s="28"/>
      <c r="F82" s="2"/>
      <c r="G82" s="2"/>
      <c r="H82" s="2"/>
      <c r="I82" s="2"/>
      <c r="J82" s="2"/>
      <c r="K82" s="2"/>
      <c r="L82" s="2"/>
    </row>
    <row r="83" spans="1:12" ht="15" customHeight="1" x14ac:dyDescent="0.2">
      <c r="A83" s="65" t="s">
        <v>197</v>
      </c>
      <c r="B83" s="65"/>
      <c r="C83" s="2">
        <f>'SP civilistico'!C43+'SP civilistico'!C44</f>
        <v>0</v>
      </c>
      <c r="D83" s="2"/>
      <c r="E83" s="28">
        <f>'SP civilistico'!E43+'SP civilistico'!E44</f>
        <v>0</v>
      </c>
      <c r="F83" s="2"/>
      <c r="G83" s="2">
        <f>'SP civilistico'!G43+'SP civilistico'!G44</f>
        <v>0</v>
      </c>
      <c r="H83" s="2"/>
      <c r="I83" s="2">
        <f>'SP civilistico'!I43+'SP civilistico'!I44</f>
        <v>0</v>
      </c>
      <c r="J83" s="2"/>
      <c r="K83" s="2">
        <f>'SP civilistico'!K43+'SP civilistico'!K44</f>
        <v>0</v>
      </c>
      <c r="L83" s="2"/>
    </row>
    <row r="84" spans="1:12" ht="15" customHeight="1" x14ac:dyDescent="0.2">
      <c r="A84" s="65" t="s">
        <v>200</v>
      </c>
      <c r="B84" s="65"/>
      <c r="C84" s="2">
        <f>'SP civilistico'!C48+'SP civilistico'!C49</f>
        <v>0</v>
      </c>
      <c r="D84" s="2"/>
      <c r="E84" s="28">
        <f>'SP civilistico'!E48+'SP civilistico'!E49</f>
        <v>0</v>
      </c>
      <c r="F84" s="2"/>
      <c r="G84" s="2">
        <f>'SP civilistico'!G48+'SP civilistico'!G49</f>
        <v>0</v>
      </c>
      <c r="H84" s="2"/>
      <c r="I84" s="2">
        <f>'SP civilistico'!I48+'SP civilistico'!I49</f>
        <v>0</v>
      </c>
      <c r="J84" s="2"/>
      <c r="K84" s="2">
        <f>'SP civilistico'!K48+'SP civilistico'!K49</f>
        <v>0</v>
      </c>
      <c r="L84" s="2"/>
    </row>
    <row r="85" spans="1:12" ht="15" customHeight="1" x14ac:dyDescent="0.2">
      <c r="A85" s="65" t="s">
        <v>201</v>
      </c>
      <c r="B85" s="65"/>
      <c r="C85" s="2">
        <f>'SP civilistico'!C53+'SP civilistico'!C54</f>
        <v>0</v>
      </c>
      <c r="D85" s="2"/>
      <c r="E85" s="28">
        <f>'SP civilistico'!E53+'SP civilistico'!E54</f>
        <v>0</v>
      </c>
      <c r="F85" s="2"/>
      <c r="G85" s="2">
        <f>'SP civilistico'!G53+'SP civilistico'!G54</f>
        <v>0</v>
      </c>
      <c r="H85" s="2"/>
      <c r="I85" s="2">
        <f>'SP civilistico'!I53+'SP civilistico'!I54</f>
        <v>0</v>
      </c>
      <c r="J85" s="2"/>
      <c r="K85" s="2">
        <f>'SP civilistico'!K53+'SP civilistico'!K54</f>
        <v>0</v>
      </c>
      <c r="L85" s="2"/>
    </row>
    <row r="86" spans="1:12" ht="15" customHeight="1" x14ac:dyDescent="0.2">
      <c r="A86" s="64" t="s">
        <v>202</v>
      </c>
      <c r="B86" s="64"/>
      <c r="C86" s="2">
        <f>'SP civilistico'!C58+'SP civilistico'!C59</f>
        <v>0</v>
      </c>
      <c r="D86" s="2"/>
      <c r="E86" s="28">
        <f>'SP civilistico'!E58+'SP civilistico'!E59</f>
        <v>0</v>
      </c>
      <c r="F86" s="2"/>
      <c r="G86" s="2">
        <f>'SP civilistico'!G58+'SP civilistico'!G59</f>
        <v>0</v>
      </c>
      <c r="H86" s="2"/>
      <c r="I86" s="2">
        <f>'SP civilistico'!I58+'SP civilistico'!I59</f>
        <v>0</v>
      </c>
      <c r="J86" s="2"/>
      <c r="K86" s="2">
        <f>'SP civilistico'!K58+'SP civilistico'!K59</f>
        <v>0</v>
      </c>
      <c r="L86" s="2"/>
    </row>
    <row r="87" spans="1:12" ht="15" customHeight="1" x14ac:dyDescent="0.2">
      <c r="A87" s="63" t="s">
        <v>203</v>
      </c>
      <c r="B87" s="63"/>
      <c r="C87" s="62"/>
      <c r="D87" s="62"/>
      <c r="E87" s="218"/>
      <c r="F87" s="62"/>
      <c r="G87" s="62"/>
      <c r="H87" s="62"/>
      <c r="I87" s="62"/>
      <c r="J87" s="62"/>
      <c r="K87" s="62"/>
      <c r="L87" s="62"/>
    </row>
    <row r="88" spans="1:12" ht="15" customHeight="1" x14ac:dyDescent="0.2">
      <c r="A88" s="63"/>
      <c r="B88" s="112" t="s">
        <v>257</v>
      </c>
      <c r="C88" s="62">
        <f>'SP civilistico'!C61</f>
        <v>0</v>
      </c>
      <c r="D88" s="62"/>
      <c r="E88" s="218">
        <f>'SP civilistico'!E61</f>
        <v>0</v>
      </c>
      <c r="F88" s="62"/>
      <c r="G88" s="62">
        <f>'SP civilistico'!G61</f>
        <v>0</v>
      </c>
      <c r="H88" s="62"/>
      <c r="I88" s="62">
        <f>'SP civilistico'!I61</f>
        <v>0</v>
      </c>
      <c r="J88" s="62"/>
      <c r="K88" s="62">
        <f>'SP civilistico'!K61</f>
        <v>0</v>
      </c>
      <c r="L88" s="62"/>
    </row>
    <row r="89" spans="1:12" ht="15" customHeight="1" x14ac:dyDescent="0.2">
      <c r="A89" s="63"/>
      <c r="B89" s="112" t="s">
        <v>258</v>
      </c>
      <c r="C89" s="62">
        <f>'SP civilistico'!C62</f>
        <v>0</v>
      </c>
      <c r="D89" s="62"/>
      <c r="E89" s="218">
        <f>'SP civilistico'!E62</f>
        <v>0</v>
      </c>
      <c r="F89" s="62"/>
      <c r="G89" s="62">
        <f>'SP civilistico'!G62</f>
        <v>0</v>
      </c>
      <c r="H89" s="62"/>
      <c r="I89" s="62">
        <f>'SP civilistico'!I62</f>
        <v>0</v>
      </c>
      <c r="J89" s="62"/>
      <c r="K89" s="62">
        <f>'SP civilistico'!K62</f>
        <v>0</v>
      </c>
      <c r="L89" s="62"/>
    </row>
    <row r="90" spans="1:12" ht="15" customHeight="1" x14ac:dyDescent="0.2">
      <c r="A90" s="66" t="s">
        <v>204</v>
      </c>
      <c r="B90" s="66"/>
      <c r="C90" s="62">
        <f>'SP civilistico'!C63</f>
        <v>0</v>
      </c>
      <c r="D90" s="62"/>
      <c r="E90" s="218">
        <f>'SP civilistico'!E63</f>
        <v>0</v>
      </c>
      <c r="F90" s="62"/>
      <c r="G90" s="62">
        <f>'SP civilistico'!G63</f>
        <v>0</v>
      </c>
      <c r="H90" s="62"/>
      <c r="I90" s="62">
        <f>'SP civilistico'!I63</f>
        <v>0</v>
      </c>
      <c r="J90" s="62"/>
      <c r="K90" s="62">
        <f>'SP civilistico'!K63</f>
        <v>0</v>
      </c>
      <c r="L90" s="62"/>
    </row>
    <row r="91" spans="1:12" ht="15" customHeight="1" x14ac:dyDescent="0.2">
      <c r="A91" s="66"/>
      <c r="B91" s="112" t="s">
        <v>257</v>
      </c>
      <c r="C91" s="62">
        <f>'SP civilistico'!C64</f>
        <v>0</v>
      </c>
      <c r="D91" s="62"/>
      <c r="E91" s="218">
        <f>'SP civilistico'!E64</f>
        <v>0</v>
      </c>
      <c r="F91" s="62"/>
      <c r="G91" s="62">
        <f>'SP civilistico'!G64</f>
        <v>0</v>
      </c>
      <c r="H91" s="62"/>
      <c r="I91" s="62">
        <f>'SP civilistico'!I64</f>
        <v>0</v>
      </c>
      <c r="J91" s="62"/>
      <c r="K91" s="62">
        <f>'SP civilistico'!K64</f>
        <v>0</v>
      </c>
      <c r="L91" s="62"/>
    </row>
    <row r="92" spans="1:12" ht="15" customHeight="1" x14ac:dyDescent="0.2">
      <c r="A92" s="66"/>
      <c r="B92" s="112" t="s">
        <v>258</v>
      </c>
      <c r="C92" s="62">
        <f>'SP civilistico'!C65</f>
        <v>0</v>
      </c>
      <c r="D92" s="62"/>
      <c r="E92" s="218">
        <f>'SP civilistico'!E65</f>
        <v>0</v>
      </c>
      <c r="F92" s="62"/>
      <c r="G92" s="62">
        <f>'SP civilistico'!G65</f>
        <v>0</v>
      </c>
      <c r="H92" s="62"/>
      <c r="I92" s="62">
        <f>'SP civilistico'!I65</f>
        <v>0</v>
      </c>
      <c r="J92" s="62"/>
      <c r="K92" s="62">
        <f>'SP civilistico'!K65</f>
        <v>0</v>
      </c>
      <c r="L92" s="62"/>
    </row>
    <row r="93" spans="1:12" ht="15" customHeight="1" x14ac:dyDescent="0.2">
      <c r="A93" s="20" t="s">
        <v>320</v>
      </c>
      <c r="B93" s="20"/>
      <c r="C93" s="67">
        <f>SUM(C70:C90)</f>
        <v>0</v>
      </c>
      <c r="D93" s="67"/>
      <c r="E93" s="219">
        <f>SUM(E70:E90)</f>
        <v>0</v>
      </c>
      <c r="F93" s="67"/>
      <c r="G93" s="67">
        <f>SUM(G70:G90)</f>
        <v>0</v>
      </c>
      <c r="H93" s="67"/>
      <c r="I93" s="67">
        <f>SUM(I70:I90)</f>
        <v>0</v>
      </c>
      <c r="J93" s="67"/>
      <c r="K93" s="67">
        <f>SUM(K70:K90)</f>
        <v>0</v>
      </c>
      <c r="L93" s="67"/>
    </row>
    <row r="94" spans="1:12" ht="15" customHeight="1" x14ac:dyDescent="0.2">
      <c r="A94" s="54" t="s">
        <v>321</v>
      </c>
      <c r="B94" s="54"/>
      <c r="C94" s="2"/>
      <c r="D94" s="2"/>
      <c r="E94" s="28"/>
      <c r="F94" s="2"/>
      <c r="G94" s="2"/>
      <c r="H94" s="2"/>
      <c r="I94" s="2"/>
      <c r="J94" s="2"/>
      <c r="K94" s="2"/>
      <c r="L94" s="2"/>
    </row>
    <row r="95" spans="1:12" ht="15" customHeight="1" x14ac:dyDescent="0.2">
      <c r="A95" s="54" t="s">
        <v>214</v>
      </c>
      <c r="B95" s="54"/>
      <c r="C95" s="2">
        <f>'SP civilistico'!C79</f>
        <v>0</v>
      </c>
      <c r="D95" s="2"/>
      <c r="E95" s="28">
        <f>'SP civilistico'!E79</f>
        <v>0</v>
      </c>
      <c r="F95" s="2"/>
      <c r="G95" s="2">
        <f>'SP civilistico'!G79</f>
        <v>0</v>
      </c>
      <c r="H95" s="2"/>
      <c r="I95" s="2">
        <f>'SP civilistico'!I79</f>
        <v>0</v>
      </c>
      <c r="J95" s="2"/>
      <c r="K95" s="2">
        <f>'SP civilistico'!K79</f>
        <v>0</v>
      </c>
      <c r="L95" s="2"/>
    </row>
    <row r="96" spans="1:12" ht="15" customHeight="1" x14ac:dyDescent="0.2">
      <c r="A96" s="54" t="s">
        <v>215</v>
      </c>
      <c r="B96" s="54"/>
      <c r="C96" s="2">
        <f>'SP civilistico'!C83+'SP civilistico'!C84</f>
        <v>0</v>
      </c>
      <c r="D96" s="2"/>
      <c r="E96" s="28">
        <f>'SP civilistico'!E83+'SP civilistico'!E84</f>
        <v>0</v>
      </c>
      <c r="F96" s="2"/>
      <c r="G96" s="2">
        <f>'SP civilistico'!G83+'SP civilistico'!G84</f>
        <v>0</v>
      </c>
      <c r="H96" s="2"/>
      <c r="I96" s="2">
        <f>'SP civilistico'!I83+'SP civilistico'!I84</f>
        <v>0</v>
      </c>
      <c r="J96" s="2"/>
      <c r="K96" s="2">
        <f>'SP civilistico'!K83+'SP civilistico'!K84</f>
        <v>0</v>
      </c>
      <c r="L96" s="2"/>
    </row>
    <row r="97" spans="1:12" ht="15" customHeight="1" x14ac:dyDescent="0.2">
      <c r="A97" s="54" t="s">
        <v>216</v>
      </c>
      <c r="B97" s="54"/>
      <c r="C97" s="2">
        <f>'SP civilistico'!C88+'SP civilistico'!C89</f>
        <v>0</v>
      </c>
      <c r="D97" s="2"/>
      <c r="E97" s="28">
        <f>'SP civilistico'!E88+'SP civilistico'!E89</f>
        <v>0</v>
      </c>
      <c r="F97" s="2"/>
      <c r="G97" s="2">
        <f>'SP civilistico'!G88+'SP civilistico'!G89</f>
        <v>0</v>
      </c>
      <c r="H97" s="2"/>
      <c r="I97" s="2">
        <f>'SP civilistico'!I88+'SP civilistico'!I89</f>
        <v>0</v>
      </c>
      <c r="J97" s="2"/>
      <c r="K97" s="2">
        <f>'SP civilistico'!K88+'SP civilistico'!K89</f>
        <v>0</v>
      </c>
      <c r="L97" s="2"/>
    </row>
    <row r="98" spans="1:12" ht="15" customHeight="1" x14ac:dyDescent="0.2">
      <c r="A98" s="54" t="s">
        <v>217</v>
      </c>
      <c r="B98" s="54"/>
      <c r="C98" s="2">
        <f>'SP civilistico'!C93+'SP civilistico'!C94</f>
        <v>0</v>
      </c>
      <c r="D98" s="2"/>
      <c r="E98" s="28">
        <f>'SP civilistico'!E93+'SP civilistico'!E94</f>
        <v>0</v>
      </c>
      <c r="F98" s="2"/>
      <c r="G98" s="2">
        <f>'SP civilistico'!G93+'SP civilistico'!G94</f>
        <v>0</v>
      </c>
      <c r="H98" s="2"/>
      <c r="I98" s="2">
        <f>'SP civilistico'!I93+'SP civilistico'!I94</f>
        <v>0</v>
      </c>
      <c r="J98" s="2"/>
      <c r="K98" s="2">
        <f>'SP civilistico'!K93+'SP civilistico'!K94</f>
        <v>0</v>
      </c>
      <c r="L98" s="2"/>
    </row>
    <row r="99" spans="1:12" ht="15" customHeight="1" x14ac:dyDescent="0.2">
      <c r="A99" s="54" t="s">
        <v>144</v>
      </c>
      <c r="B99" s="54"/>
      <c r="C99" s="2">
        <f>+'SP civilistico'!C98+'SP civilistico'!C99</f>
        <v>0</v>
      </c>
      <c r="D99" s="2"/>
      <c r="E99" s="28">
        <f>+'SP civilistico'!E98+'SP civilistico'!E99</f>
        <v>0</v>
      </c>
      <c r="F99" s="2"/>
      <c r="G99" s="2">
        <f>+'SP civilistico'!G98+'SP civilistico'!G99</f>
        <v>0</v>
      </c>
      <c r="H99" s="2"/>
      <c r="I99" s="2">
        <f>+'SP civilistico'!I98+'SP civilistico'!I99</f>
        <v>0</v>
      </c>
      <c r="J99" s="2"/>
      <c r="K99" s="2">
        <f>+'SP civilistico'!K98+'SP civilistico'!K99</f>
        <v>0</v>
      </c>
      <c r="L99" s="2"/>
    </row>
    <row r="100" spans="1:12" ht="15" customHeight="1" x14ac:dyDescent="0.2">
      <c r="A100" s="54" t="s">
        <v>145</v>
      </c>
      <c r="B100" s="54"/>
      <c r="C100" s="2">
        <f>+'SP civilistico'!C103+'SP civilistico'!C104</f>
        <v>0</v>
      </c>
      <c r="D100" s="2"/>
      <c r="E100" s="28">
        <f>+'SP civilistico'!E103+'SP civilistico'!E104</f>
        <v>0</v>
      </c>
      <c r="F100" s="2"/>
      <c r="G100" s="2">
        <f>+'SP civilistico'!G103+'SP civilistico'!G104</f>
        <v>0</v>
      </c>
      <c r="H100" s="2"/>
      <c r="I100" s="2">
        <f>+'SP civilistico'!I103+'SP civilistico'!I104</f>
        <v>0</v>
      </c>
      <c r="J100" s="2"/>
      <c r="K100" s="2">
        <f>+'SP civilistico'!K103+'SP civilistico'!K104</f>
        <v>0</v>
      </c>
      <c r="L100" s="2"/>
    </row>
    <row r="101" spans="1:12" ht="15" customHeight="1" x14ac:dyDescent="0.2">
      <c r="A101" s="68" t="s">
        <v>218</v>
      </c>
      <c r="B101" s="68"/>
      <c r="C101" s="2">
        <f>'SP civilistico'!C108+'SP civilistico'!C109</f>
        <v>0</v>
      </c>
      <c r="D101" s="2"/>
      <c r="E101" s="28">
        <f>'SP civilistico'!E108+'SP civilistico'!E109</f>
        <v>0</v>
      </c>
      <c r="F101" s="2"/>
      <c r="G101" s="2">
        <f>'SP civilistico'!G108+'SP civilistico'!G109</f>
        <v>0</v>
      </c>
      <c r="H101" s="2"/>
      <c r="I101" s="2">
        <f>'SP civilistico'!I108+'SP civilistico'!I109</f>
        <v>0</v>
      </c>
      <c r="J101" s="2"/>
      <c r="K101" s="2">
        <f>'SP civilistico'!K108+'SP civilistico'!K109</f>
        <v>0</v>
      </c>
      <c r="L101" s="2"/>
    </row>
    <row r="102" spans="1:12" ht="15" customHeight="1" x14ac:dyDescent="0.2">
      <c r="A102" s="69" t="s">
        <v>322</v>
      </c>
      <c r="B102" s="69"/>
      <c r="C102" s="70">
        <f>'SP civilistico'!C7</f>
        <v>0</v>
      </c>
      <c r="D102" s="70"/>
      <c r="E102" s="220">
        <f>'SP civilistico'!E7</f>
        <v>0</v>
      </c>
      <c r="F102" s="70"/>
      <c r="G102" s="70">
        <f>'SP civilistico'!G7</f>
        <v>0</v>
      </c>
      <c r="H102" s="70"/>
      <c r="I102" s="70">
        <f>'SP civilistico'!I7</f>
        <v>0</v>
      </c>
      <c r="J102" s="70"/>
      <c r="K102" s="70">
        <f>'SP civilistico'!K7</f>
        <v>0</v>
      </c>
      <c r="L102" s="70"/>
    </row>
    <row r="103" spans="1:12" ht="15" customHeight="1" x14ac:dyDescent="0.2">
      <c r="A103" s="20" t="s">
        <v>323</v>
      </c>
      <c r="B103" s="20"/>
      <c r="C103" s="8">
        <f>SUM(C95:C102)</f>
        <v>0</v>
      </c>
      <c r="D103" s="8"/>
      <c r="E103" s="29">
        <f>SUM(E95:E102)</f>
        <v>0</v>
      </c>
      <c r="F103" s="8"/>
      <c r="G103" s="8">
        <f>SUM(G95:G102)</f>
        <v>0</v>
      </c>
      <c r="H103" s="8"/>
      <c r="I103" s="8">
        <f>SUM(I95:I102)</f>
        <v>0</v>
      </c>
      <c r="J103" s="8"/>
      <c r="K103" s="8">
        <f>SUM(K95:K102)</f>
        <v>0</v>
      </c>
      <c r="L103" s="8"/>
    </row>
    <row r="104" spans="1:12" ht="15" customHeight="1" x14ac:dyDescent="0.2">
      <c r="A104" s="20" t="s">
        <v>324</v>
      </c>
      <c r="B104" s="20"/>
      <c r="C104" s="8">
        <f>C60+C67+C93+C103</f>
        <v>0</v>
      </c>
      <c r="D104" s="8"/>
      <c r="E104" s="29">
        <f>E60+E67+E93+E103</f>
        <v>0</v>
      </c>
      <c r="F104" s="8"/>
      <c r="G104" s="8">
        <f>G60+G67+G93+G103</f>
        <v>0</v>
      </c>
      <c r="H104" s="8"/>
      <c r="I104" s="8">
        <f>I60+I67+I93+I103</f>
        <v>0</v>
      </c>
      <c r="J104" s="8"/>
      <c r="K104" s="8">
        <f>K60+K67+K93+K103</f>
        <v>0</v>
      </c>
      <c r="L104" s="8"/>
    </row>
    <row r="105" spans="1:12" ht="15" customHeight="1" x14ac:dyDescent="0.2">
      <c r="A105" s="20" t="s">
        <v>232</v>
      </c>
      <c r="B105" s="20"/>
      <c r="C105" s="8">
        <f>C104+C50</f>
        <v>0</v>
      </c>
      <c r="D105" s="8"/>
      <c r="E105" s="29">
        <f>E104+E50</f>
        <v>0</v>
      </c>
      <c r="F105" s="8"/>
      <c r="G105" s="8">
        <f>G104+G50</f>
        <v>0</v>
      </c>
      <c r="H105" s="8"/>
      <c r="I105" s="8">
        <f>I104+I50</f>
        <v>0</v>
      </c>
      <c r="J105" s="8"/>
      <c r="K105" s="8">
        <f>K104+K50</f>
        <v>0</v>
      </c>
      <c r="L105" s="8"/>
    </row>
    <row r="106" spans="1:12" ht="15" customHeight="1" x14ac:dyDescent="0.2">
      <c r="A106" s="71"/>
      <c r="B106" s="71"/>
      <c r="C106" s="2"/>
      <c r="D106" s="2"/>
      <c r="E106" s="28"/>
      <c r="F106" s="2"/>
      <c r="G106" s="2"/>
      <c r="H106" s="2"/>
      <c r="I106" s="53"/>
      <c r="J106" s="2"/>
      <c r="K106" s="53"/>
      <c r="L106" s="2"/>
    </row>
    <row r="107" spans="1:12" ht="15" customHeight="1" x14ac:dyDescent="0.2">
      <c r="A107" s="71" t="s">
        <v>325</v>
      </c>
      <c r="B107" s="71"/>
      <c r="C107" s="2">
        <f>'SP civilistico'!C169</f>
        <v>0</v>
      </c>
      <c r="D107" s="2"/>
      <c r="E107" s="28">
        <f>'SP civilistico'!E169</f>
        <v>0</v>
      </c>
      <c r="F107" s="2"/>
      <c r="G107" s="2">
        <f>'SP civilistico'!G169</f>
        <v>0</v>
      </c>
      <c r="H107" s="2"/>
      <c r="I107" s="2">
        <f>'SP civilistico'!I169</f>
        <v>0</v>
      </c>
      <c r="J107" s="2"/>
      <c r="K107" s="2">
        <f>'SP civilistico'!K169</f>
        <v>0</v>
      </c>
      <c r="L107" s="2"/>
    </row>
    <row r="108" spans="1:12" ht="15" customHeight="1" x14ac:dyDescent="0.2">
      <c r="A108" s="71" t="s">
        <v>165</v>
      </c>
      <c r="B108" s="71"/>
      <c r="C108" s="2">
        <f>+'SP civilistico'!C166</f>
        <v>0</v>
      </c>
      <c r="D108" s="2"/>
      <c r="E108" s="28">
        <f>+'SP civilistico'!E166</f>
        <v>0</v>
      </c>
      <c r="F108" s="2"/>
      <c r="G108" s="2">
        <f>+'SP civilistico'!G166</f>
        <v>0</v>
      </c>
      <c r="H108" s="2"/>
      <c r="I108" s="2">
        <f>+'SP civilistico'!I166</f>
        <v>0</v>
      </c>
      <c r="J108" s="2"/>
      <c r="K108" s="2">
        <f>+'SP civilistico'!K166</f>
        <v>0</v>
      </c>
      <c r="L108" s="2"/>
    </row>
    <row r="109" spans="1:12" ht="15" customHeight="1" x14ac:dyDescent="0.2">
      <c r="A109" s="71" t="s">
        <v>326</v>
      </c>
      <c r="B109" s="71"/>
      <c r="C109" s="2">
        <f>'SP civilistico'!C172</f>
        <v>0</v>
      </c>
      <c r="D109" s="2"/>
      <c r="E109" s="28">
        <f>'SP civilistico'!E172</f>
        <v>0</v>
      </c>
      <c r="F109" s="2"/>
      <c r="G109" s="2">
        <f>'SP civilistico'!G172</f>
        <v>0</v>
      </c>
      <c r="H109" s="2"/>
      <c r="I109" s="2">
        <f>'SP civilistico'!I172</f>
        <v>0</v>
      </c>
      <c r="J109" s="2"/>
      <c r="K109" s="2">
        <f>'SP civilistico'!K172</f>
        <v>0</v>
      </c>
      <c r="L109" s="2"/>
    </row>
    <row r="110" spans="1:12" ht="15" customHeight="1" x14ac:dyDescent="0.2">
      <c r="A110" s="71" t="s">
        <v>327</v>
      </c>
      <c r="B110" s="71"/>
      <c r="C110" s="2">
        <f>'SP civilistico'!C160</f>
        <v>0</v>
      </c>
      <c r="D110" s="2"/>
      <c r="E110" s="28">
        <f>'SP civilistico'!E160</f>
        <v>0</v>
      </c>
      <c r="F110" s="2"/>
      <c r="G110" s="2">
        <f>'SP civilistico'!G160</f>
        <v>0</v>
      </c>
      <c r="H110" s="2"/>
      <c r="I110" s="2">
        <f>'SP civilistico'!I160</f>
        <v>0</v>
      </c>
      <c r="J110" s="2"/>
      <c r="K110" s="2">
        <f>'SP civilistico'!K160</f>
        <v>0</v>
      </c>
      <c r="L110" s="2"/>
    </row>
    <row r="111" spans="1:12" ht="15" customHeight="1" x14ac:dyDescent="0.2">
      <c r="A111" s="72" t="s">
        <v>328</v>
      </c>
      <c r="B111" s="72"/>
      <c r="C111" s="2">
        <f>'SP civilistico'!C163</f>
        <v>0</v>
      </c>
      <c r="D111" s="2"/>
      <c r="E111" s="28">
        <f>'SP civilistico'!E163</f>
        <v>0</v>
      </c>
      <c r="F111" s="2"/>
      <c r="G111" s="2">
        <f>'SP civilistico'!G163</f>
        <v>0</v>
      </c>
      <c r="H111" s="2"/>
      <c r="I111" s="2">
        <f>'SP civilistico'!I163</f>
        <v>0</v>
      </c>
      <c r="J111" s="2"/>
      <c r="K111" s="2">
        <f>'SP civilistico'!K163</f>
        <v>0</v>
      </c>
      <c r="L111" s="2"/>
    </row>
    <row r="112" spans="1:12" ht="13.5" customHeight="1" x14ac:dyDescent="0.2">
      <c r="A112" s="72" t="s">
        <v>329</v>
      </c>
      <c r="B112" s="72"/>
      <c r="C112" s="2"/>
      <c r="D112" s="2"/>
      <c r="E112" s="28"/>
      <c r="F112" s="2"/>
      <c r="G112" s="2"/>
      <c r="H112" s="2"/>
      <c r="I112" s="2"/>
      <c r="J112" s="2"/>
      <c r="K112" s="2"/>
      <c r="L112" s="2"/>
    </row>
    <row r="113" spans="1:12" ht="15" customHeight="1" x14ac:dyDescent="0.2">
      <c r="A113" s="60" t="s">
        <v>330</v>
      </c>
      <c r="B113" s="60"/>
      <c r="C113" s="73">
        <f>'SP civilistico'!C181</f>
        <v>0</v>
      </c>
      <c r="D113" s="73"/>
      <c r="E113" s="221">
        <f>'SP civilistico'!E181</f>
        <v>0</v>
      </c>
      <c r="F113" s="73"/>
      <c r="G113" s="73">
        <f>'SP civilistico'!G181</f>
        <v>0</v>
      </c>
      <c r="H113" s="73"/>
      <c r="I113" s="73">
        <f>'SP civilistico'!I181</f>
        <v>0</v>
      </c>
      <c r="J113" s="73"/>
      <c r="K113" s="73">
        <f>'SP civilistico'!K181</f>
        <v>0</v>
      </c>
      <c r="L113" s="73"/>
    </row>
    <row r="114" spans="1:12" ht="15" customHeight="1" x14ac:dyDescent="0.2">
      <c r="A114" s="60" t="s">
        <v>331</v>
      </c>
      <c r="B114" s="60"/>
      <c r="C114" s="73">
        <f>'SP civilistico'!C186</f>
        <v>0</v>
      </c>
      <c r="D114" s="73"/>
      <c r="E114" s="221">
        <f>'SP civilistico'!E186</f>
        <v>0</v>
      </c>
      <c r="F114" s="73"/>
      <c r="G114" s="73">
        <f>'SP civilistico'!G186</f>
        <v>0</v>
      </c>
      <c r="H114" s="73"/>
      <c r="I114" s="73">
        <f>'SP civilistico'!I186</f>
        <v>0</v>
      </c>
      <c r="J114" s="73"/>
      <c r="K114" s="73">
        <f>'SP civilistico'!K186</f>
        <v>0</v>
      </c>
      <c r="L114" s="73"/>
    </row>
    <row r="115" spans="1:12" ht="15" customHeight="1" x14ac:dyDescent="0.2">
      <c r="A115" s="60" t="s">
        <v>332</v>
      </c>
      <c r="B115" s="60"/>
      <c r="C115" s="73">
        <f>'SP civilistico'!C191</f>
        <v>0</v>
      </c>
      <c r="D115" s="73"/>
      <c r="E115" s="221">
        <f>'SP civilistico'!E191</f>
        <v>0</v>
      </c>
      <c r="F115" s="73"/>
      <c r="G115" s="73">
        <f>'SP civilistico'!G191</f>
        <v>0</v>
      </c>
      <c r="H115" s="73"/>
      <c r="I115" s="73">
        <f>'SP civilistico'!I191</f>
        <v>0</v>
      </c>
      <c r="J115" s="73"/>
      <c r="K115" s="73">
        <f>'SP civilistico'!K191</f>
        <v>0</v>
      </c>
      <c r="L115" s="73"/>
    </row>
    <row r="116" spans="1:12" ht="15" customHeight="1" x14ac:dyDescent="0.2">
      <c r="A116" s="60" t="s">
        <v>333</v>
      </c>
      <c r="B116" s="60"/>
      <c r="C116" s="73">
        <f>'SP civilistico'!C196</f>
        <v>0</v>
      </c>
      <c r="D116" s="73"/>
      <c r="E116" s="221">
        <f>'SP civilistico'!E196</f>
        <v>0</v>
      </c>
      <c r="F116" s="73"/>
      <c r="G116" s="73">
        <f>'SP civilistico'!G196</f>
        <v>0</v>
      </c>
      <c r="H116" s="73"/>
      <c r="I116" s="73">
        <f>'SP civilistico'!I196</f>
        <v>0</v>
      </c>
      <c r="J116" s="73"/>
      <c r="K116" s="73">
        <f>'SP civilistico'!K196</f>
        <v>0</v>
      </c>
      <c r="L116" s="73"/>
    </row>
    <row r="117" spans="1:12" ht="15" customHeight="1" x14ac:dyDescent="0.2">
      <c r="A117" s="60" t="s">
        <v>334</v>
      </c>
      <c r="B117" s="60"/>
      <c r="C117" s="2">
        <f>'SP civilistico'!C207</f>
        <v>0</v>
      </c>
      <c r="D117" s="2"/>
      <c r="E117" s="28">
        <f>'SP civilistico'!E207</f>
        <v>0</v>
      </c>
      <c r="F117" s="2"/>
      <c r="G117" s="2">
        <f>'SP civilistico'!G207</f>
        <v>0</v>
      </c>
      <c r="H117" s="2"/>
      <c r="I117" s="2">
        <f>'SP civilistico'!I207</f>
        <v>0</v>
      </c>
      <c r="J117" s="2"/>
      <c r="K117" s="2">
        <f>'SP civilistico'!K207</f>
        <v>0</v>
      </c>
      <c r="L117" s="2"/>
    </row>
    <row r="118" spans="1:12" ht="15" customHeight="1" x14ac:dyDescent="0.2">
      <c r="A118" s="74" t="s">
        <v>483</v>
      </c>
      <c r="B118" s="74"/>
      <c r="C118" s="75">
        <f>SUM(C107:C117)</f>
        <v>0</v>
      </c>
      <c r="D118" s="75"/>
      <c r="E118" s="222">
        <f>SUM(E107:E117)</f>
        <v>0</v>
      </c>
      <c r="F118" s="75"/>
      <c r="G118" s="75">
        <f>SUM(G107:G117)</f>
        <v>0</v>
      </c>
      <c r="H118" s="75"/>
      <c r="I118" s="75">
        <f>SUM(I107:I117)</f>
        <v>0</v>
      </c>
      <c r="J118" s="75"/>
      <c r="K118" s="75">
        <f>SUM(K107:K117)</f>
        <v>0</v>
      </c>
      <c r="L118" s="75"/>
    </row>
    <row r="119" spans="1:12" ht="15" customHeight="1" x14ac:dyDescent="0.2">
      <c r="A119" s="72" t="s">
        <v>335</v>
      </c>
      <c r="B119" s="72"/>
      <c r="C119" s="2"/>
      <c r="D119" s="2"/>
      <c r="E119" s="28"/>
      <c r="F119" s="2"/>
      <c r="G119" s="2"/>
      <c r="H119" s="2"/>
      <c r="I119" s="2"/>
      <c r="J119" s="2"/>
      <c r="K119" s="2"/>
      <c r="L119" s="2"/>
    </row>
    <row r="120" spans="1:12" ht="15" customHeight="1" x14ac:dyDescent="0.2">
      <c r="A120" s="60" t="s">
        <v>336</v>
      </c>
      <c r="B120" s="60"/>
      <c r="C120" s="2">
        <f>'SP civilistico'!C175</f>
        <v>0</v>
      </c>
      <c r="D120" s="2"/>
      <c r="E120" s="28">
        <f>'SP civilistico'!E175</f>
        <v>0</v>
      </c>
      <c r="F120" s="2"/>
      <c r="G120" s="2">
        <f>'SP civilistico'!G175</f>
        <v>0</v>
      </c>
      <c r="H120" s="2"/>
      <c r="I120" s="2">
        <f>'SP civilistico'!I175</f>
        <v>0</v>
      </c>
      <c r="J120" s="2"/>
      <c r="K120" s="2">
        <f>'SP civilistico'!K175</f>
        <v>0</v>
      </c>
      <c r="L120" s="2"/>
    </row>
    <row r="121" spans="1:12" ht="15" customHeight="1" x14ac:dyDescent="0.2">
      <c r="A121" s="60" t="s">
        <v>337</v>
      </c>
      <c r="B121" s="60"/>
      <c r="C121" s="2">
        <f>'SP civilistico'!C178</f>
        <v>0</v>
      </c>
      <c r="D121" s="2"/>
      <c r="E121" s="28">
        <f>'SP civilistico'!E178</f>
        <v>0</v>
      </c>
      <c r="F121" s="2"/>
      <c r="G121" s="2">
        <f>'SP civilistico'!G178</f>
        <v>0</v>
      </c>
      <c r="H121" s="2"/>
      <c r="I121" s="2">
        <f>'SP civilistico'!I178</f>
        <v>0</v>
      </c>
      <c r="J121" s="2"/>
      <c r="K121" s="2">
        <f>'SP civilistico'!K178</f>
        <v>0</v>
      </c>
      <c r="L121" s="2"/>
    </row>
    <row r="122" spans="1:12" ht="15" customHeight="1" x14ac:dyDescent="0.2">
      <c r="A122" s="60" t="s">
        <v>330</v>
      </c>
      <c r="B122" s="60"/>
      <c r="C122" s="2">
        <f>'SP civilistico'!C182</f>
        <v>0</v>
      </c>
      <c r="D122" s="2"/>
      <c r="E122" s="28">
        <f>'SP civilistico'!E182</f>
        <v>0</v>
      </c>
      <c r="F122" s="2"/>
      <c r="G122" s="2">
        <f>'SP civilistico'!G182</f>
        <v>0</v>
      </c>
      <c r="H122" s="2"/>
      <c r="I122" s="2">
        <f>'SP civilistico'!I182</f>
        <v>0</v>
      </c>
      <c r="J122" s="2"/>
      <c r="K122" s="2">
        <f>'SP civilistico'!K182</f>
        <v>0</v>
      </c>
      <c r="L122" s="2"/>
    </row>
    <row r="123" spans="1:12" ht="15" customHeight="1" x14ac:dyDescent="0.2">
      <c r="A123" s="60" t="s">
        <v>331</v>
      </c>
      <c r="B123" s="60"/>
      <c r="C123" s="2">
        <f>'SP civilistico'!C187</f>
        <v>0</v>
      </c>
      <c r="D123" s="2"/>
      <c r="E123" s="28">
        <f>'SP civilistico'!E187</f>
        <v>0</v>
      </c>
      <c r="F123" s="2"/>
      <c r="G123" s="2">
        <f>'SP civilistico'!G187</f>
        <v>0</v>
      </c>
      <c r="H123" s="2"/>
      <c r="I123" s="2">
        <f>'SP civilistico'!I187</f>
        <v>0</v>
      </c>
      <c r="J123" s="2"/>
      <c r="K123" s="2">
        <f>'SP civilistico'!K187</f>
        <v>0</v>
      </c>
      <c r="L123" s="2"/>
    </row>
    <row r="124" spans="1:12" ht="15" customHeight="1" x14ac:dyDescent="0.2">
      <c r="A124" s="60" t="s">
        <v>332</v>
      </c>
      <c r="B124" s="60"/>
      <c r="C124" s="2">
        <f>'SP civilistico'!C192</f>
        <v>0</v>
      </c>
      <c r="D124" s="2"/>
      <c r="E124" s="28">
        <f>'SP civilistico'!E192</f>
        <v>0</v>
      </c>
      <c r="F124" s="2"/>
      <c r="G124" s="2">
        <f>'SP civilistico'!G192</f>
        <v>0</v>
      </c>
      <c r="H124" s="2"/>
      <c r="I124" s="2">
        <f>'SP civilistico'!I192</f>
        <v>0</v>
      </c>
      <c r="J124" s="2"/>
      <c r="K124" s="2">
        <f>'SP civilistico'!K192</f>
        <v>0</v>
      </c>
      <c r="L124" s="2"/>
    </row>
    <row r="125" spans="1:12" ht="15" customHeight="1" x14ac:dyDescent="0.2">
      <c r="A125" s="60" t="s">
        <v>333</v>
      </c>
      <c r="B125" s="60"/>
      <c r="C125" s="2">
        <f>'SP civilistico'!C197</f>
        <v>0</v>
      </c>
      <c r="D125" s="2"/>
      <c r="E125" s="28">
        <f>'SP civilistico'!E197</f>
        <v>0</v>
      </c>
      <c r="F125" s="2"/>
      <c r="G125" s="2">
        <f>'SP civilistico'!G197</f>
        <v>0</v>
      </c>
      <c r="H125" s="2"/>
      <c r="I125" s="2">
        <f>'SP civilistico'!I197</f>
        <v>0</v>
      </c>
      <c r="J125" s="2"/>
      <c r="K125" s="2">
        <f>'SP civilistico'!K197</f>
        <v>0</v>
      </c>
      <c r="L125" s="2"/>
    </row>
    <row r="126" spans="1:12" ht="15" customHeight="1" x14ac:dyDescent="0.2">
      <c r="A126" s="60" t="s">
        <v>338</v>
      </c>
      <c r="B126" s="60"/>
      <c r="C126" s="2">
        <f>'SP civilistico'!C201</f>
        <v>0</v>
      </c>
      <c r="D126" s="2"/>
      <c r="E126" s="28">
        <f>'SP civilistico'!E201</f>
        <v>0</v>
      </c>
      <c r="F126" s="2"/>
      <c r="G126" s="2">
        <f>'SP civilistico'!G201</f>
        <v>0</v>
      </c>
      <c r="H126" s="2"/>
      <c r="I126" s="2">
        <f>'SP civilistico'!I201</f>
        <v>0</v>
      </c>
      <c r="J126" s="2"/>
      <c r="K126" s="2">
        <f>'SP civilistico'!K201</f>
        <v>0</v>
      </c>
      <c r="L126" s="2"/>
    </row>
    <row r="127" spans="1:12" ht="15" customHeight="1" x14ac:dyDescent="0.2">
      <c r="A127" s="60" t="s">
        <v>339</v>
      </c>
      <c r="B127" s="60"/>
      <c r="C127" s="2">
        <f>'SP civilistico'!C204</f>
        <v>0</v>
      </c>
      <c r="D127" s="2"/>
      <c r="E127" s="28">
        <f>'SP civilistico'!E204</f>
        <v>0</v>
      </c>
      <c r="F127" s="2"/>
      <c r="G127" s="2">
        <f>'SP civilistico'!G204</f>
        <v>0</v>
      </c>
      <c r="H127" s="2"/>
      <c r="I127" s="2">
        <f>'SP civilistico'!I204</f>
        <v>0</v>
      </c>
      <c r="J127" s="2"/>
      <c r="K127" s="2">
        <f>'SP civilistico'!K204</f>
        <v>0</v>
      </c>
      <c r="L127" s="2"/>
    </row>
    <row r="128" spans="1:12" ht="15" customHeight="1" x14ac:dyDescent="0.2">
      <c r="A128" s="54" t="s">
        <v>340</v>
      </c>
      <c r="B128" s="54"/>
      <c r="C128" s="2">
        <f>'SP civilistico'!C208</f>
        <v>0</v>
      </c>
      <c r="D128" s="2"/>
      <c r="E128" s="28">
        <f>'SP civilistico'!E208</f>
        <v>0</v>
      </c>
      <c r="F128" s="2"/>
      <c r="G128" s="2">
        <f>'SP civilistico'!G208</f>
        <v>0</v>
      </c>
      <c r="H128" s="2"/>
      <c r="I128" s="2">
        <f>'SP civilistico'!I208</f>
        <v>0</v>
      </c>
      <c r="J128" s="2"/>
      <c r="K128" s="2">
        <f>'SP civilistico'!K208</f>
        <v>0</v>
      </c>
      <c r="L128" s="2"/>
    </row>
    <row r="129" spans="1:12" ht="15" customHeight="1" x14ac:dyDescent="0.2">
      <c r="A129" s="69" t="s">
        <v>310</v>
      </c>
      <c r="B129" s="69"/>
      <c r="C129" s="2">
        <f>'SP civilistico'!C212</f>
        <v>0</v>
      </c>
      <c r="D129" s="2"/>
      <c r="E129" s="28">
        <f>'SP civilistico'!E212</f>
        <v>0</v>
      </c>
      <c r="F129" s="2"/>
      <c r="G129" s="2">
        <f>'SP civilistico'!G212</f>
        <v>0</v>
      </c>
      <c r="H129" s="2"/>
      <c r="I129" s="2">
        <f>'SP civilistico'!I212</f>
        <v>0</v>
      </c>
      <c r="J129" s="2"/>
      <c r="K129" s="2">
        <f>'SP civilistico'!K212</f>
        <v>0</v>
      </c>
      <c r="L129" s="2"/>
    </row>
    <row r="130" spans="1:12" ht="15" customHeight="1" x14ac:dyDescent="0.2">
      <c r="A130" s="74" t="s">
        <v>484</v>
      </c>
      <c r="B130" s="74"/>
      <c r="C130" s="75">
        <f>SUM(C120:C129)</f>
        <v>0</v>
      </c>
      <c r="D130" s="75"/>
      <c r="E130" s="222">
        <f>SUM(E120:E129)</f>
        <v>0</v>
      </c>
      <c r="F130" s="75"/>
      <c r="G130" s="75">
        <f>SUM(G120:G129)</f>
        <v>0</v>
      </c>
      <c r="H130" s="75"/>
      <c r="I130" s="75">
        <f>SUM(I120:I129)</f>
        <v>0</v>
      </c>
      <c r="J130" s="75"/>
      <c r="K130" s="75">
        <f>SUM(K120:K129)</f>
        <v>0</v>
      </c>
      <c r="L130" s="75"/>
    </row>
    <row r="131" spans="1:12" ht="15" customHeight="1" x14ac:dyDescent="0.2">
      <c r="A131" s="20" t="s">
        <v>341</v>
      </c>
      <c r="B131" s="20"/>
      <c r="C131" s="8">
        <f>C118+C130</f>
        <v>0</v>
      </c>
      <c r="D131" s="8"/>
      <c r="E131" s="29">
        <f>E118+E130</f>
        <v>0</v>
      </c>
      <c r="F131" s="8"/>
      <c r="G131" s="8">
        <f>G118+G130</f>
        <v>0</v>
      </c>
      <c r="H131" s="8"/>
      <c r="I131" s="8">
        <f>I118+I130</f>
        <v>0</v>
      </c>
      <c r="J131" s="8"/>
      <c r="K131" s="8">
        <f>K118+K130</f>
        <v>0</v>
      </c>
      <c r="L131" s="8"/>
    </row>
    <row r="132" spans="1:12" ht="15" customHeight="1" x14ac:dyDescent="0.2">
      <c r="A132" s="20"/>
      <c r="B132" s="20"/>
      <c r="C132" s="8"/>
      <c r="D132" s="8"/>
      <c r="E132" s="29"/>
      <c r="F132" s="8"/>
      <c r="G132" s="8"/>
      <c r="H132" s="8"/>
      <c r="I132" s="8"/>
      <c r="J132" s="8"/>
      <c r="K132" s="8"/>
      <c r="L132" s="8"/>
    </row>
    <row r="133" spans="1:12" ht="15" customHeight="1" x14ac:dyDescent="0.2">
      <c r="A133" s="52" t="s">
        <v>342</v>
      </c>
      <c r="B133" s="52"/>
      <c r="C133" s="2">
        <f>'SP civilistico'!C170</f>
        <v>0</v>
      </c>
      <c r="D133" s="2"/>
      <c r="E133" s="28">
        <f>'SP civilistico'!E170</f>
        <v>0</v>
      </c>
      <c r="F133" s="2"/>
      <c r="G133" s="2">
        <f>'SP civilistico'!G170</f>
        <v>0</v>
      </c>
      <c r="H133" s="2"/>
      <c r="I133" s="2">
        <f>'SP civilistico'!I170</f>
        <v>0</v>
      </c>
      <c r="J133" s="2"/>
      <c r="K133" s="2">
        <f>'SP civilistico'!K170</f>
        <v>0</v>
      </c>
      <c r="L133" s="2"/>
    </row>
    <row r="134" spans="1:12" ht="15" customHeight="1" x14ac:dyDescent="0.2">
      <c r="A134" s="71" t="s">
        <v>165</v>
      </c>
      <c r="B134" s="71"/>
      <c r="C134" s="2">
        <f>+'SP civilistico'!C167</f>
        <v>0</v>
      </c>
      <c r="D134" s="2"/>
      <c r="E134" s="28">
        <f>+'SP civilistico'!E167</f>
        <v>0</v>
      </c>
      <c r="F134" s="2"/>
      <c r="G134" s="2">
        <f>+'SP civilistico'!G167</f>
        <v>0</v>
      </c>
      <c r="H134" s="2"/>
      <c r="I134" s="2">
        <f>+'SP civilistico'!I167</f>
        <v>0</v>
      </c>
      <c r="J134" s="2"/>
      <c r="K134" s="2">
        <f>+'SP civilistico'!K167</f>
        <v>0</v>
      </c>
      <c r="L134" s="2"/>
    </row>
    <row r="135" spans="1:12" ht="15" customHeight="1" x14ac:dyDescent="0.2">
      <c r="A135" s="71" t="s">
        <v>343</v>
      </c>
      <c r="B135" s="71"/>
      <c r="C135" s="2">
        <f>'SP civilistico'!C173</f>
        <v>0</v>
      </c>
      <c r="D135" s="2"/>
      <c r="E135" s="28">
        <f>'SP civilistico'!E173</f>
        <v>0</v>
      </c>
      <c r="F135" s="2"/>
      <c r="G135" s="2">
        <f>'SP civilistico'!G173</f>
        <v>0</v>
      </c>
      <c r="H135" s="2"/>
      <c r="I135" s="2">
        <f>'SP civilistico'!I173</f>
        <v>0</v>
      </c>
      <c r="J135" s="2"/>
      <c r="K135" s="2">
        <f>'SP civilistico'!K173</f>
        <v>0</v>
      </c>
      <c r="L135" s="2"/>
    </row>
    <row r="136" spans="1:12" ht="15" customHeight="1" x14ac:dyDescent="0.2">
      <c r="A136" s="71" t="s">
        <v>344</v>
      </c>
      <c r="B136" s="71"/>
      <c r="C136" s="2">
        <f>'SP civilistico'!C161</f>
        <v>0</v>
      </c>
      <c r="D136" s="2"/>
      <c r="E136" s="28">
        <f>'SP civilistico'!E161</f>
        <v>0</v>
      </c>
      <c r="F136" s="2"/>
      <c r="G136" s="2">
        <f>'SP civilistico'!G161</f>
        <v>0</v>
      </c>
      <c r="H136" s="2"/>
      <c r="I136" s="2">
        <f>'SP civilistico'!I161</f>
        <v>0</v>
      </c>
      <c r="J136" s="2"/>
      <c r="K136" s="2">
        <f>'SP civilistico'!K161</f>
        <v>0</v>
      </c>
      <c r="L136" s="2"/>
    </row>
    <row r="137" spans="1:12" ht="15" customHeight="1" x14ac:dyDescent="0.2">
      <c r="A137" s="72" t="s">
        <v>345</v>
      </c>
      <c r="B137" s="72"/>
      <c r="C137" s="2">
        <f>'SP civilistico'!C164</f>
        <v>0</v>
      </c>
      <c r="D137" s="2"/>
      <c r="E137" s="28">
        <f>'SP civilistico'!E164</f>
        <v>0</v>
      </c>
      <c r="F137" s="2"/>
      <c r="G137" s="2">
        <f>'SP civilistico'!G164</f>
        <v>0</v>
      </c>
      <c r="H137" s="2"/>
      <c r="I137" s="2">
        <f>'SP civilistico'!I164</f>
        <v>0</v>
      </c>
      <c r="J137" s="2"/>
      <c r="K137" s="2">
        <f>'SP civilistico'!K164</f>
        <v>0</v>
      </c>
      <c r="L137" s="2"/>
    </row>
    <row r="138" spans="1:12" ht="15" customHeight="1" x14ac:dyDescent="0.2">
      <c r="A138" s="72" t="s">
        <v>346</v>
      </c>
      <c r="B138" s="72"/>
      <c r="C138" s="2"/>
      <c r="D138" s="2"/>
      <c r="E138" s="28"/>
      <c r="F138" s="2"/>
      <c r="G138" s="2"/>
      <c r="H138" s="2"/>
      <c r="I138" s="2"/>
      <c r="J138" s="2"/>
      <c r="K138" s="2"/>
      <c r="L138" s="2"/>
    </row>
    <row r="139" spans="1:12" ht="15" customHeight="1" x14ac:dyDescent="0.2">
      <c r="A139" s="60" t="s">
        <v>330</v>
      </c>
      <c r="B139" s="60"/>
      <c r="C139" s="2">
        <f>'SP civilistico'!C183</f>
        <v>0</v>
      </c>
      <c r="D139" s="2"/>
      <c r="E139" s="28">
        <f>'SP civilistico'!E183</f>
        <v>0</v>
      </c>
      <c r="F139" s="2"/>
      <c r="G139" s="2">
        <f>'SP civilistico'!G183</f>
        <v>0</v>
      </c>
      <c r="H139" s="2"/>
      <c r="I139" s="2">
        <f>'SP civilistico'!I183</f>
        <v>0</v>
      </c>
      <c r="J139" s="2"/>
      <c r="K139" s="2">
        <f>'SP civilistico'!K183</f>
        <v>0</v>
      </c>
      <c r="L139" s="2"/>
    </row>
    <row r="140" spans="1:12" ht="15" customHeight="1" x14ac:dyDescent="0.2">
      <c r="A140" s="60" t="s">
        <v>331</v>
      </c>
      <c r="B140" s="60"/>
      <c r="C140" s="2">
        <f>'SP civilistico'!C188</f>
        <v>0</v>
      </c>
      <c r="D140" s="2"/>
      <c r="E140" s="28">
        <f>'SP civilistico'!E188</f>
        <v>0</v>
      </c>
      <c r="F140" s="2"/>
      <c r="G140" s="2">
        <f>'SP civilistico'!G188</f>
        <v>0</v>
      </c>
      <c r="H140" s="2"/>
      <c r="I140" s="2">
        <f>'SP civilistico'!I188</f>
        <v>0</v>
      </c>
      <c r="J140" s="2"/>
      <c r="K140" s="2">
        <f>'SP civilistico'!K188</f>
        <v>0</v>
      </c>
      <c r="L140" s="2"/>
    </row>
    <row r="141" spans="1:12" ht="15" customHeight="1" x14ac:dyDescent="0.2">
      <c r="A141" s="60" t="s">
        <v>332</v>
      </c>
      <c r="B141" s="60"/>
      <c r="C141" s="2">
        <f>'SP civilistico'!C193</f>
        <v>0</v>
      </c>
      <c r="D141" s="2"/>
      <c r="E141" s="28">
        <f>'SP civilistico'!E193</f>
        <v>0</v>
      </c>
      <c r="F141" s="2"/>
      <c r="G141" s="2">
        <f>'SP civilistico'!G193</f>
        <v>0</v>
      </c>
      <c r="H141" s="2"/>
      <c r="I141" s="2">
        <f>'SP civilistico'!I193</f>
        <v>0</v>
      </c>
      <c r="J141" s="2"/>
      <c r="K141" s="2">
        <f>'SP civilistico'!K193</f>
        <v>0</v>
      </c>
      <c r="L141" s="2"/>
    </row>
    <row r="142" spans="1:12" ht="15" customHeight="1" x14ac:dyDescent="0.2">
      <c r="A142" s="60" t="s">
        <v>333</v>
      </c>
      <c r="B142" s="60"/>
      <c r="C142" s="2">
        <f>'SP civilistico'!C198</f>
        <v>0</v>
      </c>
      <c r="D142" s="2"/>
      <c r="E142" s="28">
        <f>'SP civilistico'!E198</f>
        <v>0</v>
      </c>
      <c r="F142" s="2"/>
      <c r="G142" s="2">
        <f>'SP civilistico'!G198</f>
        <v>0</v>
      </c>
      <c r="H142" s="2"/>
      <c r="I142" s="2">
        <f>'SP civilistico'!I198</f>
        <v>0</v>
      </c>
      <c r="J142" s="2"/>
      <c r="K142" s="2">
        <f>'SP civilistico'!K198</f>
        <v>0</v>
      </c>
      <c r="L142" s="2"/>
    </row>
    <row r="143" spans="1:12" ht="15" customHeight="1" x14ac:dyDescent="0.2">
      <c r="A143" s="60" t="s">
        <v>334</v>
      </c>
      <c r="B143" s="60"/>
      <c r="C143" s="2">
        <f>'SP civilistico'!C209</f>
        <v>0</v>
      </c>
      <c r="D143" s="2"/>
      <c r="E143" s="28">
        <f>'SP civilistico'!E209</f>
        <v>0</v>
      </c>
      <c r="F143" s="2"/>
      <c r="G143" s="2">
        <f>'SP civilistico'!G209</f>
        <v>0</v>
      </c>
      <c r="H143" s="2"/>
      <c r="I143" s="2">
        <f>'SP civilistico'!I209</f>
        <v>0</v>
      </c>
      <c r="J143" s="2"/>
      <c r="K143" s="2">
        <f>'SP civilistico'!K209</f>
        <v>0</v>
      </c>
      <c r="L143" s="2"/>
    </row>
    <row r="144" spans="1:12" ht="15" customHeight="1" x14ac:dyDescent="0.2">
      <c r="A144" s="74" t="s">
        <v>485</v>
      </c>
      <c r="B144" s="74"/>
      <c r="C144" s="75">
        <f>SUM(C133:C143)</f>
        <v>0</v>
      </c>
      <c r="D144" s="75"/>
      <c r="E144" s="222">
        <f>SUM(E133:E143)</f>
        <v>0</v>
      </c>
      <c r="F144" s="75"/>
      <c r="G144" s="75">
        <f>SUM(G133:G143)</f>
        <v>0</v>
      </c>
      <c r="H144" s="75"/>
      <c r="I144" s="75">
        <f>SUM(I133:I143)</f>
        <v>0</v>
      </c>
      <c r="J144" s="75"/>
      <c r="K144" s="75">
        <f>SUM(K133:K143)</f>
        <v>0</v>
      </c>
      <c r="L144" s="75"/>
    </row>
    <row r="145" spans="1:12" ht="15" customHeight="1" x14ac:dyDescent="0.2">
      <c r="A145" s="72" t="s">
        <v>347</v>
      </c>
      <c r="B145" s="72"/>
      <c r="C145" s="75"/>
      <c r="D145" s="75"/>
      <c r="E145" s="28"/>
      <c r="F145" s="75"/>
      <c r="G145" s="2"/>
      <c r="H145" s="75"/>
      <c r="I145" s="2"/>
      <c r="J145" s="75"/>
      <c r="K145" s="2"/>
      <c r="L145" s="75"/>
    </row>
    <row r="146" spans="1:12" ht="15" customHeight="1" x14ac:dyDescent="0.2">
      <c r="A146" s="60" t="s">
        <v>336</v>
      </c>
      <c r="B146" s="60"/>
      <c r="C146" s="2">
        <f>'SP civilistico'!C176</f>
        <v>0</v>
      </c>
      <c r="D146" s="2"/>
      <c r="E146" s="28">
        <f>'SP civilistico'!E176</f>
        <v>0</v>
      </c>
      <c r="F146" s="2"/>
      <c r="G146" s="2">
        <f>'SP civilistico'!G176</f>
        <v>0</v>
      </c>
      <c r="H146" s="2"/>
      <c r="I146" s="2">
        <f>'SP civilistico'!I176</f>
        <v>0</v>
      </c>
      <c r="J146" s="2"/>
      <c r="K146" s="2">
        <f>'SP civilistico'!K176</f>
        <v>0</v>
      </c>
      <c r="L146" s="2"/>
    </row>
    <row r="147" spans="1:12" ht="15" customHeight="1" x14ac:dyDescent="0.2">
      <c r="A147" s="60" t="s">
        <v>337</v>
      </c>
      <c r="B147" s="60"/>
      <c r="C147" s="2">
        <f>'SP civilistico'!C179</f>
        <v>0</v>
      </c>
      <c r="D147" s="2"/>
      <c r="E147" s="28">
        <f>'SP civilistico'!E179</f>
        <v>0</v>
      </c>
      <c r="F147" s="2"/>
      <c r="G147" s="2">
        <f>'SP civilistico'!G179</f>
        <v>0</v>
      </c>
      <c r="H147" s="2"/>
      <c r="I147" s="2">
        <f>'SP civilistico'!I179</f>
        <v>0</v>
      </c>
      <c r="J147" s="2"/>
      <c r="K147" s="2">
        <f>'SP civilistico'!K179</f>
        <v>0</v>
      </c>
      <c r="L147" s="2"/>
    </row>
    <row r="148" spans="1:12" ht="15" customHeight="1" x14ac:dyDescent="0.2">
      <c r="A148" s="60" t="s">
        <v>330</v>
      </c>
      <c r="B148" s="60"/>
      <c r="C148" s="2">
        <f>'SP civilistico'!C184</f>
        <v>0</v>
      </c>
      <c r="D148" s="2"/>
      <c r="E148" s="28">
        <f>'SP civilistico'!E184</f>
        <v>0</v>
      </c>
      <c r="F148" s="2"/>
      <c r="G148" s="2">
        <f>'SP civilistico'!G184</f>
        <v>0</v>
      </c>
      <c r="H148" s="2"/>
      <c r="I148" s="2">
        <f>'SP civilistico'!I184</f>
        <v>0</v>
      </c>
      <c r="J148" s="2"/>
      <c r="K148" s="2">
        <f>'SP civilistico'!K184</f>
        <v>0</v>
      </c>
      <c r="L148" s="2"/>
    </row>
    <row r="149" spans="1:12" ht="15" customHeight="1" x14ac:dyDescent="0.2">
      <c r="A149" s="60" t="s">
        <v>331</v>
      </c>
      <c r="B149" s="60"/>
      <c r="C149" s="2">
        <f>'SP civilistico'!C189</f>
        <v>0</v>
      </c>
      <c r="D149" s="2"/>
      <c r="E149" s="28">
        <f>'SP civilistico'!E189</f>
        <v>0</v>
      </c>
      <c r="F149" s="2"/>
      <c r="G149" s="2">
        <f>'SP civilistico'!G189</f>
        <v>0</v>
      </c>
      <c r="H149" s="2"/>
      <c r="I149" s="2">
        <f>'SP civilistico'!I189</f>
        <v>0</v>
      </c>
      <c r="J149" s="2"/>
      <c r="K149" s="2">
        <f>'SP civilistico'!K189</f>
        <v>0</v>
      </c>
      <c r="L149" s="2"/>
    </row>
    <row r="150" spans="1:12" ht="15" customHeight="1" x14ac:dyDescent="0.2">
      <c r="A150" s="60" t="s">
        <v>332</v>
      </c>
      <c r="B150" s="60"/>
      <c r="C150" s="2">
        <f>'SP civilistico'!C194</f>
        <v>0</v>
      </c>
      <c r="D150" s="2"/>
      <c r="E150" s="28">
        <f>'SP civilistico'!E194</f>
        <v>0</v>
      </c>
      <c r="F150" s="2"/>
      <c r="G150" s="2">
        <f>'SP civilistico'!G194</f>
        <v>0</v>
      </c>
      <c r="H150" s="2"/>
      <c r="I150" s="2">
        <f>'SP civilistico'!I194</f>
        <v>0</v>
      </c>
      <c r="J150" s="2"/>
      <c r="K150" s="2">
        <f>'SP civilistico'!K194</f>
        <v>0</v>
      </c>
      <c r="L150" s="2"/>
    </row>
    <row r="151" spans="1:12" ht="15" customHeight="1" x14ac:dyDescent="0.2">
      <c r="A151" s="60" t="s">
        <v>333</v>
      </c>
      <c r="B151" s="60"/>
      <c r="C151" s="2">
        <f>'SP civilistico'!C199</f>
        <v>0</v>
      </c>
      <c r="D151" s="2"/>
      <c r="E151" s="28">
        <f>'SP civilistico'!E199</f>
        <v>0</v>
      </c>
      <c r="F151" s="2"/>
      <c r="G151" s="2">
        <f>'SP civilistico'!G199</f>
        <v>0</v>
      </c>
      <c r="H151" s="2"/>
      <c r="I151" s="2">
        <f>'SP civilistico'!I199</f>
        <v>0</v>
      </c>
      <c r="J151" s="2"/>
      <c r="K151" s="2">
        <f>'SP civilistico'!K199</f>
        <v>0</v>
      </c>
      <c r="L151" s="2"/>
    </row>
    <row r="152" spans="1:12" ht="15" customHeight="1" x14ac:dyDescent="0.2">
      <c r="A152" s="60" t="s">
        <v>338</v>
      </c>
      <c r="B152" s="60"/>
      <c r="C152" s="2">
        <f>'SP civilistico'!C202</f>
        <v>0</v>
      </c>
      <c r="D152" s="2"/>
      <c r="E152" s="28">
        <f>'SP civilistico'!E202</f>
        <v>0</v>
      </c>
      <c r="F152" s="2"/>
      <c r="G152" s="2">
        <f>'SP civilistico'!G202</f>
        <v>0</v>
      </c>
      <c r="H152" s="2"/>
      <c r="I152" s="2">
        <f>'SP civilistico'!I202</f>
        <v>0</v>
      </c>
      <c r="J152" s="2"/>
      <c r="K152" s="2">
        <f>'SP civilistico'!K202</f>
        <v>0</v>
      </c>
      <c r="L152" s="2"/>
    </row>
    <row r="153" spans="1:12" ht="15" customHeight="1" x14ac:dyDescent="0.2">
      <c r="A153" s="60" t="s">
        <v>339</v>
      </c>
      <c r="B153" s="60"/>
      <c r="C153" s="2">
        <f>'SP civilistico'!C205</f>
        <v>0</v>
      </c>
      <c r="D153" s="2"/>
      <c r="E153" s="28">
        <f>'SP civilistico'!E205</f>
        <v>0</v>
      </c>
      <c r="F153" s="2"/>
      <c r="G153" s="2">
        <f>'SP civilistico'!G205</f>
        <v>0</v>
      </c>
      <c r="H153" s="2"/>
      <c r="I153" s="2">
        <f>'SP civilistico'!I205</f>
        <v>0</v>
      </c>
      <c r="J153" s="2"/>
      <c r="K153" s="2">
        <f>'SP civilistico'!K205</f>
        <v>0</v>
      </c>
      <c r="L153" s="2"/>
    </row>
    <row r="154" spans="1:12" ht="15" customHeight="1" x14ac:dyDescent="0.2">
      <c r="A154" s="54" t="s">
        <v>340</v>
      </c>
      <c r="B154" s="54"/>
      <c r="C154" s="2">
        <f>'SP civilistico'!C210</f>
        <v>0</v>
      </c>
      <c r="D154" s="2"/>
      <c r="E154" s="28">
        <f>'SP civilistico'!E210</f>
        <v>0</v>
      </c>
      <c r="F154" s="2"/>
      <c r="G154" s="2">
        <f>'SP civilistico'!G210</f>
        <v>0</v>
      </c>
      <c r="H154" s="2"/>
      <c r="I154" s="2">
        <f>'SP civilistico'!I210</f>
        <v>0</v>
      </c>
      <c r="J154" s="2"/>
      <c r="K154" s="2">
        <f>'SP civilistico'!K210</f>
        <v>0</v>
      </c>
      <c r="L154" s="2"/>
    </row>
    <row r="155" spans="1:12" ht="15" customHeight="1" x14ac:dyDescent="0.2">
      <c r="A155" s="72" t="s">
        <v>348</v>
      </c>
      <c r="B155" s="72"/>
      <c r="C155" s="2"/>
      <c r="D155" s="2"/>
      <c r="E155" s="28"/>
      <c r="F155" s="2"/>
      <c r="G155" s="2"/>
      <c r="H155" s="2"/>
      <c r="I155" s="2"/>
      <c r="J155" s="2"/>
      <c r="K155" s="2"/>
      <c r="L155" s="2"/>
    </row>
    <row r="156" spans="1:12" ht="15" customHeight="1" x14ac:dyDescent="0.2">
      <c r="A156" s="60" t="s">
        <v>243</v>
      </c>
      <c r="B156" s="60"/>
      <c r="C156" s="59">
        <f>'SP civilistico'!C153</f>
        <v>0</v>
      </c>
      <c r="D156" s="59"/>
      <c r="E156" s="217">
        <f>'SP civilistico'!E153</f>
        <v>0</v>
      </c>
      <c r="F156" s="59"/>
      <c r="G156" s="59">
        <f>'SP civilistico'!G153</f>
        <v>0</v>
      </c>
      <c r="H156" s="59"/>
      <c r="I156" s="59">
        <f>'SP civilistico'!I153</f>
        <v>0</v>
      </c>
      <c r="J156" s="59"/>
      <c r="K156" s="59">
        <f>'SP civilistico'!K153</f>
        <v>0</v>
      </c>
      <c r="L156" s="59"/>
    </row>
    <row r="157" spans="1:12" ht="15" customHeight="1" x14ac:dyDescent="0.2">
      <c r="A157" s="60" t="s">
        <v>244</v>
      </c>
      <c r="B157" s="60"/>
      <c r="C157" s="59">
        <f>'SP civilistico'!C154</f>
        <v>0</v>
      </c>
      <c r="D157" s="59"/>
      <c r="E157" s="217">
        <f>'SP civilistico'!E154</f>
        <v>0</v>
      </c>
      <c r="F157" s="59"/>
      <c r="G157" s="59">
        <f>'SP civilistico'!G154</f>
        <v>0</v>
      </c>
      <c r="H157" s="59"/>
      <c r="I157" s="59">
        <f>'SP civilistico'!I154</f>
        <v>0</v>
      </c>
      <c r="J157" s="59"/>
      <c r="K157" s="59">
        <f>'SP civilistico'!K154</f>
        <v>0</v>
      </c>
      <c r="L157" s="59"/>
    </row>
    <row r="158" spans="1:12" ht="15" customHeight="1" x14ac:dyDescent="0.2">
      <c r="A158" s="54" t="s">
        <v>245</v>
      </c>
      <c r="B158" s="54"/>
      <c r="C158" s="59">
        <f>'SP civilistico'!C155</f>
        <v>0</v>
      </c>
      <c r="D158" s="59"/>
      <c r="E158" s="217">
        <f>'SP civilistico'!E155</f>
        <v>0</v>
      </c>
      <c r="F158" s="59"/>
      <c r="G158" s="59">
        <f>'SP civilistico'!G155</f>
        <v>0</v>
      </c>
      <c r="H158" s="59"/>
      <c r="I158" s="59">
        <f>'SP civilistico'!I155</f>
        <v>0</v>
      </c>
      <c r="J158" s="59"/>
      <c r="K158" s="59">
        <f>'SP civilistico'!K155</f>
        <v>0</v>
      </c>
      <c r="L158" s="59"/>
    </row>
    <row r="159" spans="1:12" ht="15" customHeight="1" x14ac:dyDescent="0.2">
      <c r="A159" s="69" t="s">
        <v>349</v>
      </c>
      <c r="B159" s="69"/>
      <c r="C159" s="59">
        <f>'SP civilistico'!C157</f>
        <v>0</v>
      </c>
      <c r="D159" s="59"/>
      <c r="E159" s="217">
        <f>'SP civilistico'!E157</f>
        <v>0</v>
      </c>
      <c r="F159" s="59"/>
      <c r="G159" s="59">
        <f>'SP civilistico'!G157</f>
        <v>0</v>
      </c>
      <c r="H159" s="59"/>
      <c r="I159" s="59">
        <f>'SP civilistico'!I157</f>
        <v>0</v>
      </c>
      <c r="J159" s="59"/>
      <c r="K159" s="59">
        <f>'SP civilistico'!K157</f>
        <v>0</v>
      </c>
      <c r="L159" s="59"/>
    </row>
    <row r="160" spans="1:12" ht="15" customHeight="1" x14ac:dyDescent="0.2">
      <c r="A160" s="74" t="s">
        <v>486</v>
      </c>
      <c r="B160" s="74"/>
      <c r="C160" s="76">
        <f>SUM(C146:C159)</f>
        <v>0</v>
      </c>
      <c r="D160" s="76"/>
      <c r="E160" s="223">
        <f>SUM(E146:E159)</f>
        <v>0</v>
      </c>
      <c r="F160" s="76"/>
      <c r="G160" s="76">
        <f>SUM(G146:G159)</f>
        <v>0</v>
      </c>
      <c r="H160" s="76"/>
      <c r="I160" s="76">
        <f>SUM(I146:I159)</f>
        <v>0</v>
      </c>
      <c r="J160" s="76"/>
      <c r="K160" s="76">
        <f>SUM(K146:K159)</f>
        <v>0</v>
      </c>
      <c r="L160" s="76"/>
    </row>
    <row r="161" spans="1:12" ht="15" customHeight="1" x14ac:dyDescent="0.2">
      <c r="A161" s="20" t="s">
        <v>350</v>
      </c>
      <c r="B161" s="20"/>
      <c r="C161" s="8">
        <f>C144+C160</f>
        <v>0</v>
      </c>
      <c r="D161" s="8"/>
      <c r="E161" s="29">
        <f>E144+E160</f>
        <v>0</v>
      </c>
      <c r="F161" s="8"/>
      <c r="G161" s="8">
        <f>G144+G160</f>
        <v>0</v>
      </c>
      <c r="H161" s="8"/>
      <c r="I161" s="8">
        <f>I144+I160</f>
        <v>0</v>
      </c>
      <c r="J161" s="8"/>
      <c r="K161" s="8">
        <f>K144+K160</f>
        <v>0</v>
      </c>
      <c r="L161" s="8"/>
    </row>
    <row r="162" spans="1:12" ht="15" customHeight="1" x14ac:dyDescent="0.2">
      <c r="A162" s="20" t="s">
        <v>477</v>
      </c>
      <c r="B162" s="20"/>
      <c r="C162" s="8">
        <f>C131+C161</f>
        <v>0</v>
      </c>
      <c r="D162" s="8"/>
      <c r="E162" s="29">
        <f>E131+E161</f>
        <v>0</v>
      </c>
      <c r="F162" s="8"/>
      <c r="G162" s="8">
        <f>G131+G161</f>
        <v>0</v>
      </c>
      <c r="H162" s="8"/>
      <c r="I162" s="8">
        <f>I131+I161</f>
        <v>0</v>
      </c>
      <c r="J162" s="8"/>
      <c r="K162" s="8">
        <f>K131+K161</f>
        <v>0</v>
      </c>
      <c r="L162" s="8"/>
    </row>
    <row r="163" spans="1:12" ht="15" customHeight="1" x14ac:dyDescent="0.2">
      <c r="A163" s="52"/>
      <c r="B163" s="52"/>
      <c r="C163" s="8"/>
      <c r="D163" s="8"/>
      <c r="E163" s="29"/>
      <c r="F163" s="8"/>
      <c r="G163" s="8"/>
      <c r="H163" s="8"/>
      <c r="I163" s="53"/>
      <c r="J163" s="8"/>
      <c r="K163" s="53"/>
      <c r="L163" s="8"/>
    </row>
    <row r="164" spans="1:12" ht="15" customHeight="1" x14ac:dyDescent="0.2">
      <c r="A164" s="60" t="s">
        <v>351</v>
      </c>
      <c r="B164" s="60"/>
      <c r="C164" s="2"/>
      <c r="D164" s="2"/>
      <c r="E164" s="28"/>
      <c r="F164" s="2"/>
      <c r="G164" s="2"/>
      <c r="H164" s="2"/>
      <c r="I164" s="53"/>
      <c r="J164" s="2"/>
      <c r="K164" s="53"/>
      <c r="L164" s="2"/>
    </row>
    <row r="165" spans="1:12" ht="15" customHeight="1" x14ac:dyDescent="0.2">
      <c r="A165" s="60" t="s">
        <v>419</v>
      </c>
      <c r="B165" s="60"/>
      <c r="C165" s="77">
        <f>'SP civilistico'!C142</f>
        <v>0</v>
      </c>
      <c r="D165" s="77"/>
      <c r="E165" s="224">
        <f>'SP civilistico'!E142</f>
        <v>0</v>
      </c>
      <c r="F165" s="77"/>
      <c r="G165" s="77">
        <f>'SP civilistico'!G142</f>
        <v>0</v>
      </c>
      <c r="H165" s="77"/>
      <c r="I165" s="77">
        <f>'SP civilistico'!I142</f>
        <v>0</v>
      </c>
      <c r="J165" s="77"/>
      <c r="K165" s="77">
        <f>'SP civilistico'!K142</f>
        <v>0</v>
      </c>
      <c r="L165" s="77"/>
    </row>
    <row r="166" spans="1:12" ht="15" customHeight="1" x14ac:dyDescent="0.2">
      <c r="A166" s="60" t="s">
        <v>420</v>
      </c>
      <c r="B166" s="60"/>
      <c r="C166" s="77">
        <f>'SP civilistico'!C143</f>
        <v>0</v>
      </c>
      <c r="D166" s="77"/>
      <c r="E166" s="224">
        <f>'SP civilistico'!E143</f>
        <v>0</v>
      </c>
      <c r="F166" s="77"/>
      <c r="G166" s="77">
        <f>'SP civilistico'!G143</f>
        <v>0</v>
      </c>
      <c r="H166" s="77"/>
      <c r="I166" s="77">
        <f>'SP civilistico'!I143</f>
        <v>0</v>
      </c>
      <c r="J166" s="77"/>
      <c r="K166" s="77">
        <f>'SP civilistico'!K143</f>
        <v>0</v>
      </c>
      <c r="L166" s="77"/>
    </row>
    <row r="167" spans="1:12" ht="15" customHeight="1" x14ac:dyDescent="0.2">
      <c r="A167" s="60" t="s">
        <v>421</v>
      </c>
      <c r="B167" s="60"/>
      <c r="C167" s="77">
        <f>'SP civilistico'!C144</f>
        <v>0</v>
      </c>
      <c r="D167" s="77"/>
      <c r="E167" s="224">
        <f>'SP civilistico'!E144</f>
        <v>0</v>
      </c>
      <c r="F167" s="77"/>
      <c r="G167" s="77">
        <f>'SP civilistico'!G144</f>
        <v>0</v>
      </c>
      <c r="H167" s="77"/>
      <c r="I167" s="77">
        <f>'SP civilistico'!I144</f>
        <v>0</v>
      </c>
      <c r="J167" s="77"/>
      <c r="K167" s="77">
        <f>'SP civilistico'!K144</f>
        <v>0</v>
      </c>
      <c r="L167" s="77"/>
    </row>
    <row r="168" spans="1:12" ht="15" customHeight="1" x14ac:dyDescent="0.2">
      <c r="A168" s="60" t="s">
        <v>422</v>
      </c>
      <c r="B168" s="60"/>
      <c r="C168" s="77">
        <f>'SP civilistico'!C145</f>
        <v>0</v>
      </c>
      <c r="D168" s="77"/>
      <c r="E168" s="224">
        <f>'SP civilistico'!E145</f>
        <v>0</v>
      </c>
      <c r="F168" s="77"/>
      <c r="G168" s="77">
        <f>'SP civilistico'!G145</f>
        <v>0</v>
      </c>
      <c r="H168" s="77"/>
      <c r="I168" s="77">
        <f>'SP civilistico'!I145</f>
        <v>0</v>
      </c>
      <c r="J168" s="77"/>
      <c r="K168" s="77">
        <f>'SP civilistico'!K145</f>
        <v>0</v>
      </c>
      <c r="L168" s="77"/>
    </row>
    <row r="169" spans="1:12" ht="15" customHeight="1" x14ac:dyDescent="0.2">
      <c r="A169" s="60" t="s">
        <v>423</v>
      </c>
      <c r="B169" s="60"/>
      <c r="C169" s="77">
        <f>'SP civilistico'!C146</f>
        <v>0</v>
      </c>
      <c r="D169" s="77"/>
      <c r="E169" s="224">
        <f>'SP civilistico'!E146</f>
        <v>0</v>
      </c>
      <c r="F169" s="77"/>
      <c r="G169" s="77">
        <f>'SP civilistico'!G146</f>
        <v>0</v>
      </c>
      <c r="H169" s="77"/>
      <c r="I169" s="77">
        <f>'SP civilistico'!I146</f>
        <v>0</v>
      </c>
      <c r="J169" s="77"/>
      <c r="K169" s="77">
        <f>'SP civilistico'!K146</f>
        <v>0</v>
      </c>
      <c r="L169" s="77"/>
    </row>
    <row r="170" spans="1:12" ht="15" customHeight="1" x14ac:dyDescent="0.2">
      <c r="A170" s="60" t="s">
        <v>424</v>
      </c>
      <c r="B170" s="60"/>
      <c r="C170" s="77">
        <f>'SP civilistico'!C147</f>
        <v>0</v>
      </c>
      <c r="D170" s="77"/>
      <c r="E170" s="224">
        <f>'SP civilistico'!E147</f>
        <v>0</v>
      </c>
      <c r="F170" s="77"/>
      <c r="G170" s="77">
        <f>'SP civilistico'!G147</f>
        <v>0</v>
      </c>
      <c r="H170" s="77"/>
      <c r="I170" s="77">
        <f>'SP civilistico'!I147</f>
        <v>0</v>
      </c>
      <c r="J170" s="77"/>
      <c r="K170" s="77">
        <f>'SP civilistico'!K147</f>
        <v>0</v>
      </c>
      <c r="L170" s="77"/>
    </row>
    <row r="171" spans="1:12" ht="15" customHeight="1" x14ac:dyDescent="0.2">
      <c r="A171" s="60" t="s">
        <v>425</v>
      </c>
      <c r="B171" s="60"/>
      <c r="C171" s="77">
        <f>'SP civilistico'!C148</f>
        <v>0</v>
      </c>
      <c r="D171" s="77"/>
      <c r="E171" s="224">
        <f>'SP civilistico'!E148</f>
        <v>0</v>
      </c>
      <c r="F171" s="77"/>
      <c r="G171" s="77">
        <f>'SP civilistico'!G148</f>
        <v>0</v>
      </c>
      <c r="H171" s="77"/>
      <c r="I171" s="77">
        <f>'SP civilistico'!I148</f>
        <v>0</v>
      </c>
      <c r="J171" s="77"/>
      <c r="K171" s="77">
        <f>'SP civilistico'!K148</f>
        <v>0</v>
      </c>
      <c r="L171" s="77"/>
    </row>
    <row r="172" spans="1:12" ht="15" customHeight="1" x14ac:dyDescent="0.2">
      <c r="A172" s="60" t="s">
        <v>426</v>
      </c>
      <c r="B172" s="60"/>
      <c r="C172" s="77">
        <f>'SP civilistico'!C149</f>
        <v>0</v>
      </c>
      <c r="D172" s="77"/>
      <c r="E172" s="224">
        <f>'SP civilistico'!E149</f>
        <v>0</v>
      </c>
      <c r="F172" s="77"/>
      <c r="G172" s="77">
        <f>'SP civilistico'!G149</f>
        <v>0</v>
      </c>
      <c r="H172" s="77"/>
      <c r="I172" s="77">
        <f>'SP civilistico'!I149</f>
        <v>0</v>
      </c>
      <c r="J172" s="77"/>
      <c r="K172" s="77">
        <f>'SP civilistico'!K149</f>
        <v>0</v>
      </c>
      <c r="L172" s="77"/>
    </row>
    <row r="173" spans="1:12" ht="15" customHeight="1" x14ac:dyDescent="0.2">
      <c r="A173" s="68" t="s">
        <v>427</v>
      </c>
      <c r="B173" s="68"/>
      <c r="C173" s="77">
        <f>'SP civilistico'!C150</f>
        <v>0</v>
      </c>
      <c r="D173" s="77"/>
      <c r="E173" s="224">
        <f>'SP civilistico'!E150</f>
        <v>0</v>
      </c>
      <c r="F173" s="77"/>
      <c r="G173" s="77">
        <f>'SP civilistico'!G150</f>
        <v>0</v>
      </c>
      <c r="H173" s="77"/>
      <c r="I173" s="77">
        <f>'SP civilistico'!I150</f>
        <v>0</v>
      </c>
      <c r="J173" s="77"/>
      <c r="K173" s="77">
        <f>'SP civilistico'!K150</f>
        <v>0</v>
      </c>
      <c r="L173" s="77"/>
    </row>
    <row r="174" spans="1:12" ht="15" customHeight="1" x14ac:dyDescent="0.2">
      <c r="A174" s="78" t="s">
        <v>352</v>
      </c>
      <c r="B174" s="78"/>
      <c r="C174" s="8">
        <f>SUM(C165:C173)</f>
        <v>0</v>
      </c>
      <c r="D174" s="8"/>
      <c r="E174" s="29">
        <f>SUM(E165:E173)</f>
        <v>0</v>
      </c>
      <c r="F174" s="8"/>
      <c r="G174" s="8">
        <f>SUM(G165:G173)</f>
        <v>0</v>
      </c>
      <c r="H174" s="8"/>
      <c r="I174" s="8">
        <f>SUM(I165:I173)</f>
        <v>0</v>
      </c>
      <c r="J174" s="8"/>
      <c r="K174" s="8">
        <f>SUM(K165:K173)</f>
        <v>0</v>
      </c>
      <c r="L174" s="8"/>
    </row>
    <row r="175" spans="1:12" ht="15" customHeight="1" x14ac:dyDescent="0.2">
      <c r="A175" s="78" t="s">
        <v>297</v>
      </c>
      <c r="B175" s="78"/>
      <c r="C175" s="8">
        <f>C131+C161+C174</f>
        <v>0</v>
      </c>
      <c r="D175" s="8"/>
      <c r="E175" s="29">
        <f>E131+E161+E174</f>
        <v>0</v>
      </c>
      <c r="F175" s="8"/>
      <c r="G175" s="8">
        <f>G131+G161+G174</f>
        <v>0</v>
      </c>
      <c r="H175" s="8"/>
      <c r="I175" s="8">
        <f>I131+I161+I174</f>
        <v>0</v>
      </c>
      <c r="J175" s="8"/>
      <c r="K175" s="8">
        <f>K131+K161+K174</f>
        <v>0</v>
      </c>
      <c r="L175" s="8"/>
    </row>
    <row r="176" spans="1:12" ht="15" customHeight="1" x14ac:dyDescent="0.2">
      <c r="A176" s="71"/>
      <c r="B176" s="71"/>
      <c r="C176" s="53"/>
      <c r="D176" s="53"/>
      <c r="E176" s="215"/>
      <c r="F176" s="53"/>
      <c r="G176" s="53"/>
      <c r="H176" s="53"/>
      <c r="I176" s="53"/>
      <c r="J176" s="53"/>
      <c r="K176" s="53"/>
      <c r="L176" s="53"/>
    </row>
    <row r="177" spans="1:12" ht="15" customHeight="1" x14ac:dyDescent="0.25">
      <c r="A177" s="79"/>
      <c r="B177" s="79"/>
      <c r="C177" s="53"/>
      <c r="D177" s="53"/>
      <c r="E177" s="215"/>
      <c r="F177" s="53"/>
      <c r="G177" s="53"/>
      <c r="H177" s="53"/>
      <c r="I177" s="53"/>
      <c r="J177" s="53"/>
      <c r="K177" s="53"/>
      <c r="L177" s="53"/>
    </row>
    <row r="178" spans="1:12" ht="15" customHeight="1" x14ac:dyDescent="0.25">
      <c r="A178" s="227" t="s">
        <v>578</v>
      </c>
      <c r="B178" s="214"/>
      <c r="C178" s="214">
        <f>C1</f>
        <v>0</v>
      </c>
      <c r="D178" s="214"/>
      <c r="E178" s="214">
        <f>E1</f>
        <v>1</v>
      </c>
      <c r="F178" s="214"/>
      <c r="G178" s="214">
        <f>G1</f>
        <v>2</v>
      </c>
      <c r="H178" s="214"/>
      <c r="I178" s="214">
        <f>I1</f>
        <v>3</v>
      </c>
      <c r="J178" s="214"/>
      <c r="K178" s="214">
        <f>K1</f>
        <v>4</v>
      </c>
      <c r="L178" s="214"/>
    </row>
    <row r="179" spans="1:12" ht="15" customHeight="1" x14ac:dyDescent="0.2">
      <c r="A179" s="80"/>
      <c r="B179" s="80"/>
      <c r="C179" s="81"/>
      <c r="D179" s="81"/>
      <c r="E179" s="225"/>
      <c r="F179" s="81"/>
      <c r="G179" s="81"/>
      <c r="H179" s="81"/>
      <c r="I179" s="53"/>
      <c r="J179" s="81"/>
      <c r="K179" s="53"/>
      <c r="L179" s="81"/>
    </row>
    <row r="180" spans="1:12" ht="15" customHeight="1" x14ac:dyDescent="0.2">
      <c r="A180" s="71" t="s">
        <v>353</v>
      </c>
      <c r="B180" s="71"/>
      <c r="C180" s="53"/>
      <c r="D180" s="53"/>
      <c r="E180" s="215"/>
      <c r="F180" s="53"/>
      <c r="G180" s="53"/>
      <c r="H180" s="53"/>
      <c r="I180" s="53"/>
      <c r="J180" s="53"/>
      <c r="K180" s="53"/>
      <c r="L180" s="53"/>
    </row>
    <row r="181" spans="1:12" ht="15" customHeight="1" x14ac:dyDescent="0.2">
      <c r="A181" s="60" t="s">
        <v>354</v>
      </c>
      <c r="B181" s="60"/>
      <c r="C181" s="2"/>
      <c r="D181" s="2"/>
      <c r="E181" s="28"/>
      <c r="F181" s="2"/>
      <c r="G181" s="2"/>
      <c r="H181" s="2"/>
      <c r="I181" s="53"/>
      <c r="J181" s="2"/>
      <c r="K181" s="53"/>
      <c r="L181" s="2"/>
    </row>
    <row r="182" spans="1:12" ht="15" customHeight="1" x14ac:dyDescent="0.2">
      <c r="A182" s="63" t="s">
        <v>197</v>
      </c>
      <c r="B182" s="63"/>
      <c r="C182" s="2">
        <f>'SP civilistico'!C42</f>
        <v>0</v>
      </c>
      <c r="D182" s="2"/>
      <c r="E182" s="28">
        <f>'SP civilistico'!E42</f>
        <v>0</v>
      </c>
      <c r="F182" s="2"/>
      <c r="G182" s="2">
        <f>'SP civilistico'!G42</f>
        <v>0</v>
      </c>
      <c r="H182" s="2"/>
      <c r="I182" s="2">
        <f>'SP civilistico'!I42</f>
        <v>0</v>
      </c>
      <c r="J182" s="2"/>
      <c r="K182" s="2">
        <f>'SP civilistico'!K42</f>
        <v>0</v>
      </c>
      <c r="L182" s="2"/>
    </row>
    <row r="183" spans="1:12" ht="15" customHeight="1" x14ac:dyDescent="0.2">
      <c r="A183" s="63" t="s">
        <v>200</v>
      </c>
      <c r="B183" s="63"/>
      <c r="C183" s="2">
        <f>'SP civilistico'!C47</f>
        <v>0</v>
      </c>
      <c r="D183" s="2"/>
      <c r="E183" s="28">
        <f>'SP civilistico'!E47</f>
        <v>0</v>
      </c>
      <c r="F183" s="2"/>
      <c r="G183" s="2">
        <f>'SP civilistico'!G47</f>
        <v>0</v>
      </c>
      <c r="H183" s="2"/>
      <c r="I183" s="2">
        <f>'SP civilistico'!I47</f>
        <v>0</v>
      </c>
      <c r="J183" s="2"/>
      <c r="K183" s="2">
        <f>'SP civilistico'!K47</f>
        <v>0</v>
      </c>
      <c r="L183" s="2"/>
    </row>
    <row r="184" spans="1:12" ht="15" customHeight="1" x14ac:dyDescent="0.2">
      <c r="A184" s="63" t="s">
        <v>201</v>
      </c>
      <c r="B184" s="63"/>
      <c r="C184" s="2">
        <f>'SP civilistico'!C52</f>
        <v>0</v>
      </c>
      <c r="D184" s="2"/>
      <c r="E184" s="28">
        <f>'SP civilistico'!E52</f>
        <v>0</v>
      </c>
      <c r="F184" s="2"/>
      <c r="G184" s="2">
        <f>'SP civilistico'!G52</f>
        <v>0</v>
      </c>
      <c r="H184" s="2"/>
      <c r="I184" s="2">
        <f>'SP civilistico'!I52</f>
        <v>0</v>
      </c>
      <c r="J184" s="2"/>
      <c r="K184" s="2">
        <f>'SP civilistico'!K52</f>
        <v>0</v>
      </c>
      <c r="L184" s="2"/>
    </row>
    <row r="185" spans="1:12" ht="15" customHeight="1" x14ac:dyDescent="0.2">
      <c r="A185" s="63" t="s">
        <v>202</v>
      </c>
      <c r="B185" s="63"/>
      <c r="C185" s="2">
        <f>'SP civilistico'!C57</f>
        <v>0</v>
      </c>
      <c r="D185" s="2"/>
      <c r="E185" s="28">
        <f>'SP civilistico'!E57</f>
        <v>0</v>
      </c>
      <c r="F185" s="2"/>
      <c r="G185" s="2">
        <f>'SP civilistico'!G57</f>
        <v>0</v>
      </c>
      <c r="H185" s="2"/>
      <c r="I185" s="2">
        <f>'SP civilistico'!I57</f>
        <v>0</v>
      </c>
      <c r="J185" s="2"/>
      <c r="K185" s="2">
        <f>'SP civilistico'!K57</f>
        <v>0</v>
      </c>
      <c r="L185" s="2"/>
    </row>
    <row r="186" spans="1:12" ht="15" customHeight="1" x14ac:dyDescent="0.2">
      <c r="A186" s="60" t="s">
        <v>355</v>
      </c>
      <c r="B186" s="60"/>
      <c r="C186" s="2"/>
      <c r="D186" s="2"/>
      <c r="E186" s="28"/>
      <c r="F186" s="2"/>
      <c r="G186" s="2"/>
      <c r="H186" s="2"/>
      <c r="I186" s="2"/>
      <c r="J186" s="2"/>
      <c r="K186" s="2"/>
      <c r="L186" s="2"/>
    </row>
    <row r="187" spans="1:12" ht="15" customHeight="1" x14ac:dyDescent="0.2">
      <c r="A187" s="63" t="s">
        <v>356</v>
      </c>
      <c r="B187" s="63"/>
      <c r="C187" s="2">
        <f>'SP civilistico'!C78</f>
        <v>0</v>
      </c>
      <c r="D187" s="2"/>
      <c r="E187" s="28">
        <f>'SP civilistico'!E78</f>
        <v>0</v>
      </c>
      <c r="F187" s="2"/>
      <c r="G187" s="2">
        <f>'SP civilistico'!G78</f>
        <v>0</v>
      </c>
      <c r="H187" s="2"/>
      <c r="I187" s="2">
        <f>'SP civilistico'!I78</f>
        <v>0</v>
      </c>
      <c r="J187" s="2"/>
      <c r="K187" s="2">
        <f>'SP civilistico'!K78</f>
        <v>0</v>
      </c>
      <c r="L187" s="2"/>
    </row>
    <row r="188" spans="1:12" ht="15" customHeight="1" x14ac:dyDescent="0.2">
      <c r="A188" s="63" t="s">
        <v>357</v>
      </c>
      <c r="B188" s="63"/>
      <c r="C188" s="2">
        <f>'SP civilistico'!C82</f>
        <v>0</v>
      </c>
      <c r="D188" s="2"/>
      <c r="E188" s="28">
        <f>'SP civilistico'!E82</f>
        <v>0</v>
      </c>
      <c r="F188" s="2"/>
      <c r="G188" s="2">
        <f>'SP civilistico'!G82</f>
        <v>0</v>
      </c>
      <c r="H188" s="2"/>
      <c r="I188" s="2">
        <f>'SP civilistico'!I82</f>
        <v>0</v>
      </c>
      <c r="J188" s="2"/>
      <c r="K188" s="2">
        <f>'SP civilistico'!K82</f>
        <v>0</v>
      </c>
      <c r="L188" s="2"/>
    </row>
    <row r="189" spans="1:12" ht="15" customHeight="1" x14ac:dyDescent="0.2">
      <c r="A189" s="63" t="s">
        <v>358</v>
      </c>
      <c r="B189" s="63"/>
      <c r="C189" s="2">
        <f>'SP civilistico'!C87</f>
        <v>0</v>
      </c>
      <c r="D189" s="2"/>
      <c r="E189" s="28">
        <f>'SP civilistico'!E87</f>
        <v>0</v>
      </c>
      <c r="F189" s="2"/>
      <c r="G189" s="2">
        <f>'SP civilistico'!G87</f>
        <v>0</v>
      </c>
      <c r="H189" s="2"/>
      <c r="I189" s="2">
        <f>'SP civilistico'!I87</f>
        <v>0</v>
      </c>
      <c r="J189" s="2"/>
      <c r="K189" s="2">
        <f>'SP civilistico'!K87</f>
        <v>0</v>
      </c>
      <c r="L189" s="2"/>
    </row>
    <row r="190" spans="1:12" ht="15" customHeight="1" x14ac:dyDescent="0.2">
      <c r="A190" s="63" t="s">
        <v>359</v>
      </c>
      <c r="B190" s="63"/>
      <c r="C190" s="2">
        <f>'SP civilistico'!C92</f>
        <v>0</v>
      </c>
      <c r="D190" s="2"/>
      <c r="E190" s="28">
        <f>'SP civilistico'!E92</f>
        <v>0</v>
      </c>
      <c r="F190" s="2"/>
      <c r="G190" s="2">
        <f>'SP civilistico'!G92</f>
        <v>0</v>
      </c>
      <c r="H190" s="2"/>
      <c r="I190" s="2">
        <f>'SP civilistico'!I92</f>
        <v>0</v>
      </c>
      <c r="J190" s="2"/>
      <c r="K190" s="2">
        <f>'SP civilistico'!K92</f>
        <v>0</v>
      </c>
      <c r="L190" s="2"/>
    </row>
    <row r="191" spans="1:12" ht="15" customHeight="1" x14ac:dyDescent="0.2">
      <c r="A191" s="63" t="s">
        <v>516</v>
      </c>
      <c r="B191" s="63"/>
      <c r="C191" s="2">
        <f>+'SP civilistico'!C97</f>
        <v>0</v>
      </c>
      <c r="D191" s="2"/>
      <c r="E191" s="28">
        <f>+'SP civilistico'!E97</f>
        <v>0</v>
      </c>
      <c r="F191" s="2"/>
      <c r="G191" s="2">
        <f>+'SP civilistico'!G97</f>
        <v>0</v>
      </c>
      <c r="H191" s="2"/>
      <c r="I191" s="2">
        <f>+'SP civilistico'!I97</f>
        <v>0</v>
      </c>
      <c r="J191" s="2"/>
      <c r="K191" s="2">
        <f>+'SP civilistico'!K97</f>
        <v>0</v>
      </c>
      <c r="L191" s="2"/>
    </row>
    <row r="192" spans="1:12" ht="15" customHeight="1" x14ac:dyDescent="0.2">
      <c r="A192" s="63" t="s">
        <v>517</v>
      </c>
      <c r="B192" s="63"/>
      <c r="C192" s="2">
        <f>+'SP civilistico'!C102</f>
        <v>0</v>
      </c>
      <c r="D192" s="2"/>
      <c r="E192" s="28">
        <f>+'SP civilistico'!E102</f>
        <v>0</v>
      </c>
      <c r="F192" s="2"/>
      <c r="G192" s="2">
        <f>+'SP civilistico'!G102</f>
        <v>0</v>
      </c>
      <c r="H192" s="2"/>
      <c r="I192" s="2">
        <f>+'SP civilistico'!I102</f>
        <v>0</v>
      </c>
      <c r="J192" s="2"/>
      <c r="K192" s="2">
        <f>+'SP civilistico'!K102</f>
        <v>0</v>
      </c>
      <c r="L192" s="2"/>
    </row>
    <row r="193" spans="1:13" ht="15" customHeight="1" x14ac:dyDescent="0.2">
      <c r="A193" s="63" t="s">
        <v>360</v>
      </c>
      <c r="B193" s="63"/>
      <c r="C193" s="2">
        <f>'SP civilistico'!C107</f>
        <v>0</v>
      </c>
      <c r="D193" s="2"/>
      <c r="E193" s="28">
        <f>'SP civilistico'!E107</f>
        <v>0</v>
      </c>
      <c r="F193" s="2"/>
      <c r="G193" s="2">
        <f>'SP civilistico'!G107</f>
        <v>0</v>
      </c>
      <c r="H193" s="2"/>
      <c r="I193" s="2">
        <f>'SP civilistico'!I107</f>
        <v>0</v>
      </c>
      <c r="J193" s="2"/>
      <c r="K193" s="2">
        <f>'SP civilistico'!K107</f>
        <v>0</v>
      </c>
      <c r="L193" s="2"/>
    </row>
    <row r="194" spans="1:13" ht="15" customHeight="1" x14ac:dyDescent="0.2">
      <c r="A194" s="61" t="s">
        <v>361</v>
      </c>
      <c r="B194" s="61"/>
      <c r="C194" s="2"/>
      <c r="D194" s="2"/>
      <c r="E194" s="28"/>
      <c r="F194" s="2"/>
      <c r="G194" s="2"/>
      <c r="H194" s="2"/>
      <c r="I194" s="2"/>
      <c r="J194" s="2"/>
      <c r="K194" s="2"/>
      <c r="L194" s="2"/>
    </row>
    <row r="195" spans="1:13" ht="15" customHeight="1" x14ac:dyDescent="0.2">
      <c r="A195" s="82" t="s">
        <v>362</v>
      </c>
      <c r="B195" s="82"/>
      <c r="C195" s="2">
        <f>+'SP civilistico'!C113</f>
        <v>0</v>
      </c>
      <c r="D195" s="2"/>
      <c r="E195" s="28">
        <f>+'SP civilistico'!E113</f>
        <v>0</v>
      </c>
      <c r="F195" s="2"/>
      <c r="G195" s="2">
        <f>+'SP civilistico'!G113</f>
        <v>0</v>
      </c>
      <c r="H195" s="2"/>
      <c r="I195" s="2">
        <f>+'SP civilistico'!I113</f>
        <v>0</v>
      </c>
      <c r="J195" s="2"/>
      <c r="K195" s="2">
        <f>+'SP civilistico'!K113</f>
        <v>0</v>
      </c>
      <c r="L195" s="2"/>
    </row>
    <row r="196" spans="1:13" ht="15" customHeight="1" x14ac:dyDescent="0.2">
      <c r="A196" s="82" t="s">
        <v>363</v>
      </c>
      <c r="B196" s="82"/>
      <c r="C196" s="2">
        <f>+'SP civilistico'!C116</f>
        <v>0</v>
      </c>
      <c r="D196" s="2"/>
      <c r="E196" s="28">
        <f>+'SP civilistico'!E116</f>
        <v>0</v>
      </c>
      <c r="F196" s="2"/>
      <c r="G196" s="2">
        <f>+'SP civilistico'!G116</f>
        <v>0</v>
      </c>
      <c r="H196" s="2"/>
      <c r="I196" s="2">
        <f>+'SP civilistico'!I116</f>
        <v>0</v>
      </c>
      <c r="J196" s="2"/>
      <c r="K196" s="2">
        <f>+'SP civilistico'!K116</f>
        <v>0</v>
      </c>
      <c r="L196" s="2"/>
    </row>
    <row r="197" spans="1:13" ht="15" customHeight="1" x14ac:dyDescent="0.2">
      <c r="A197" s="82" t="s">
        <v>364</v>
      </c>
      <c r="B197" s="82"/>
      <c r="C197" s="2">
        <f>+'SP civilistico'!C119</f>
        <v>0</v>
      </c>
      <c r="D197" s="2"/>
      <c r="E197" s="28">
        <f>+'SP civilistico'!E119</f>
        <v>0</v>
      </c>
      <c r="F197" s="2"/>
      <c r="G197" s="2">
        <f>+'SP civilistico'!G119</f>
        <v>0</v>
      </c>
      <c r="H197" s="2"/>
      <c r="I197" s="2">
        <f>+'SP civilistico'!I119</f>
        <v>0</v>
      </c>
      <c r="J197" s="2"/>
      <c r="K197" s="2">
        <f>+'SP civilistico'!K119</f>
        <v>0</v>
      </c>
      <c r="L197" s="2"/>
    </row>
    <row r="198" spans="1:13" ht="15" customHeight="1" x14ac:dyDescent="0.2">
      <c r="A198" s="82" t="s">
        <v>365</v>
      </c>
      <c r="B198" s="82"/>
      <c r="C198" s="2">
        <f>+'SP civilistico'!C122</f>
        <v>0</v>
      </c>
      <c r="D198" s="2"/>
      <c r="E198" s="28">
        <f>+'SP civilistico'!E122</f>
        <v>0</v>
      </c>
      <c r="F198" s="2"/>
      <c r="G198" s="2">
        <f>+'SP civilistico'!G122</f>
        <v>0</v>
      </c>
      <c r="H198" s="2"/>
      <c r="I198" s="2">
        <f>+'SP civilistico'!I122</f>
        <v>0</v>
      </c>
      <c r="J198" s="2"/>
      <c r="K198" s="2">
        <f>+'SP civilistico'!K122</f>
        <v>0</v>
      </c>
      <c r="L198" s="2"/>
    </row>
    <row r="199" spans="1:13" ht="15" customHeight="1" x14ac:dyDescent="0.2">
      <c r="A199" s="82" t="s">
        <v>508</v>
      </c>
      <c r="B199" s="83"/>
      <c r="C199" s="2">
        <f>+'SP civilistico'!C125</f>
        <v>0</v>
      </c>
      <c r="D199" s="2"/>
      <c r="E199" s="28">
        <f>+'SP civilistico'!E125</f>
        <v>0</v>
      </c>
      <c r="F199" s="2"/>
      <c r="G199" s="2">
        <f>+'SP civilistico'!G125</f>
        <v>0</v>
      </c>
      <c r="H199" s="2"/>
      <c r="I199" s="2">
        <f>+'SP civilistico'!I125</f>
        <v>0</v>
      </c>
      <c r="J199" s="2"/>
      <c r="K199" s="2">
        <f>+'SP civilistico'!K125</f>
        <v>0</v>
      </c>
      <c r="L199" s="2"/>
    </row>
    <row r="200" spans="1:13" ht="15" customHeight="1" x14ac:dyDescent="0.2">
      <c r="A200" s="82" t="s">
        <v>509</v>
      </c>
      <c r="B200" s="84"/>
      <c r="C200" s="2">
        <f>+'SP civilistico'!C128</f>
        <v>0</v>
      </c>
      <c r="D200" s="2"/>
      <c r="E200" s="28">
        <f>+'SP civilistico'!E128</f>
        <v>0</v>
      </c>
      <c r="F200" s="2"/>
      <c r="G200" s="2">
        <f>+'SP civilistico'!G128</f>
        <v>0</v>
      </c>
      <c r="H200" s="2"/>
      <c r="I200" s="2">
        <f>+'SP civilistico'!I128</f>
        <v>0</v>
      </c>
      <c r="J200" s="2"/>
      <c r="K200" s="2">
        <f>+'SP civilistico'!K128</f>
        <v>0</v>
      </c>
      <c r="L200" s="2"/>
    </row>
    <row r="201" spans="1:13" ht="15" customHeight="1" x14ac:dyDescent="0.2">
      <c r="A201" s="84" t="s">
        <v>311</v>
      </c>
      <c r="B201" s="84"/>
      <c r="C201" s="2">
        <f>'SP civilistico'!C75</f>
        <v>0</v>
      </c>
      <c r="D201" s="2"/>
      <c r="E201" s="28">
        <f>'SP civilistico'!E75</f>
        <v>0</v>
      </c>
      <c r="F201" s="2"/>
      <c r="G201" s="2">
        <f>'SP civilistico'!G75</f>
        <v>0</v>
      </c>
      <c r="H201" s="2"/>
      <c r="I201" s="2">
        <f>'SP civilistico'!I75</f>
        <v>0</v>
      </c>
      <c r="J201" s="2"/>
      <c r="K201" s="2">
        <f>'SP civilistico'!K75</f>
        <v>0</v>
      </c>
      <c r="L201" s="2"/>
    </row>
    <row r="202" spans="1:13" ht="15" customHeight="1" x14ac:dyDescent="0.2">
      <c r="A202" s="71" t="s">
        <v>368</v>
      </c>
      <c r="B202" s="71"/>
      <c r="C202" s="2">
        <f>'SP civilistico'!C137</f>
        <v>0</v>
      </c>
      <c r="D202" s="2"/>
      <c r="E202" s="28">
        <f>'SP civilistico'!E137</f>
        <v>0</v>
      </c>
      <c r="F202" s="2"/>
      <c r="G202" s="2">
        <f>'SP civilistico'!G137</f>
        <v>0</v>
      </c>
      <c r="H202" s="2"/>
      <c r="I202" s="2">
        <f>'SP civilistico'!I137</f>
        <v>0</v>
      </c>
      <c r="J202" s="2"/>
      <c r="K202" s="2">
        <f>'SP civilistico'!K137</f>
        <v>0</v>
      </c>
      <c r="L202" s="2"/>
    </row>
    <row r="203" spans="1:13" ht="15" customHeight="1" x14ac:dyDescent="0.2">
      <c r="A203" s="71" t="s">
        <v>369</v>
      </c>
      <c r="B203" s="71"/>
      <c r="C203" s="2">
        <f>SUM(C182:C202)</f>
        <v>0</v>
      </c>
      <c r="D203" s="2"/>
      <c r="E203" s="28">
        <f>SUM(E182:E202)</f>
        <v>0</v>
      </c>
      <c r="F203" s="2"/>
      <c r="G203" s="2">
        <f>SUM(G182:G202)</f>
        <v>0</v>
      </c>
      <c r="H203" s="2"/>
      <c r="I203" s="2">
        <f>SUM(I182:I202)</f>
        <v>0</v>
      </c>
      <c r="J203" s="2"/>
      <c r="K203" s="2">
        <f>SUM(K182:K202)</f>
        <v>0</v>
      </c>
      <c r="L203" s="2"/>
    </row>
    <row r="204" spans="1:13" ht="15" customHeight="1" x14ac:dyDescent="0.2">
      <c r="A204" s="80"/>
      <c r="B204" s="80"/>
      <c r="C204" s="2"/>
      <c r="D204" s="2"/>
      <c r="E204" s="28"/>
      <c r="F204" s="2"/>
      <c r="G204" s="2"/>
      <c r="H204" s="2"/>
      <c r="I204" s="53"/>
      <c r="J204" s="2"/>
      <c r="K204" s="53"/>
      <c r="L204" s="2"/>
    </row>
    <row r="205" spans="1:13" ht="15" customHeight="1" x14ac:dyDescent="0.2">
      <c r="A205" s="72" t="s">
        <v>370</v>
      </c>
      <c r="B205" s="72"/>
      <c r="C205" s="2"/>
      <c r="D205" s="2"/>
      <c r="E205" s="28"/>
      <c r="F205" s="2"/>
      <c r="G205" s="2"/>
      <c r="H205" s="2"/>
      <c r="I205" s="53"/>
      <c r="J205" s="2"/>
      <c r="K205" s="53"/>
      <c r="L205" s="2"/>
    </row>
    <row r="206" spans="1:13" ht="15" customHeight="1" x14ac:dyDescent="0.2">
      <c r="A206" s="60" t="s">
        <v>371</v>
      </c>
      <c r="B206" s="60"/>
      <c r="C206" s="2">
        <f>'SP civilistico'!C175</f>
        <v>0</v>
      </c>
      <c r="D206" s="2"/>
      <c r="E206" s="28">
        <f>'SP civilistico'!E175</f>
        <v>0</v>
      </c>
      <c r="F206" s="2"/>
      <c r="G206" s="2">
        <f>'SP civilistico'!G175</f>
        <v>0</v>
      </c>
      <c r="H206" s="2"/>
      <c r="I206" s="2">
        <f>'SP civilistico'!I175</f>
        <v>0</v>
      </c>
      <c r="J206" s="2"/>
      <c r="K206" s="2">
        <f>'SP civilistico'!K175</f>
        <v>0</v>
      </c>
      <c r="L206" s="2"/>
    </row>
    <row r="207" spans="1:13" ht="15" customHeight="1" x14ac:dyDescent="0.2">
      <c r="A207" s="60" t="s">
        <v>372</v>
      </c>
      <c r="B207" s="60"/>
      <c r="C207" s="2">
        <f>'SP civilistico'!C178</f>
        <v>0</v>
      </c>
      <c r="D207" s="2"/>
      <c r="E207" s="28">
        <f>'SP civilistico'!E178</f>
        <v>0</v>
      </c>
      <c r="F207" s="2"/>
      <c r="G207" s="2">
        <f>'SP civilistico'!G178</f>
        <v>0</v>
      </c>
      <c r="H207" s="2"/>
      <c r="I207" s="2">
        <f>'SP civilistico'!I178</f>
        <v>0</v>
      </c>
      <c r="J207" s="2"/>
      <c r="K207" s="2">
        <f>'SP civilistico'!K178</f>
        <v>0</v>
      </c>
      <c r="L207" s="2"/>
      <c r="M207" s="10"/>
    </row>
    <row r="208" spans="1:13" ht="15" customHeight="1" x14ac:dyDescent="0.2">
      <c r="A208" s="60" t="s">
        <v>373</v>
      </c>
      <c r="B208" s="60"/>
      <c r="C208" s="2">
        <f>'SP civilistico'!C182</f>
        <v>0</v>
      </c>
      <c r="D208" s="2"/>
      <c r="E208" s="28">
        <f>'SP civilistico'!E182</f>
        <v>0</v>
      </c>
      <c r="F208" s="2"/>
      <c r="G208" s="2">
        <f>'SP civilistico'!G182</f>
        <v>0</v>
      </c>
      <c r="H208" s="2"/>
      <c r="I208" s="2">
        <f>'SP civilistico'!I182</f>
        <v>0</v>
      </c>
      <c r="J208" s="2"/>
      <c r="K208" s="2">
        <f>'SP civilistico'!K182</f>
        <v>0</v>
      </c>
      <c r="L208" s="2"/>
    </row>
    <row r="209" spans="1:12" ht="15" customHeight="1" x14ac:dyDescent="0.2">
      <c r="A209" s="60" t="s">
        <v>374</v>
      </c>
      <c r="B209" s="60"/>
      <c r="C209" s="2">
        <f>'SP civilistico'!C187</f>
        <v>0</v>
      </c>
      <c r="D209" s="2"/>
      <c r="E209" s="28">
        <f>'SP civilistico'!E187</f>
        <v>0</v>
      </c>
      <c r="F209" s="2"/>
      <c r="G209" s="2">
        <f>'SP civilistico'!G187</f>
        <v>0</v>
      </c>
      <c r="H209" s="2"/>
      <c r="I209" s="2">
        <f>'SP civilistico'!I187</f>
        <v>0</v>
      </c>
      <c r="J209" s="2"/>
      <c r="K209" s="2">
        <f>'SP civilistico'!K187</f>
        <v>0</v>
      </c>
      <c r="L209" s="2"/>
    </row>
    <row r="210" spans="1:12" ht="15" customHeight="1" x14ac:dyDescent="0.2">
      <c r="A210" s="60" t="s">
        <v>375</v>
      </c>
      <c r="B210" s="60"/>
      <c r="C210" s="2">
        <f>'SP civilistico'!C192</f>
        <v>0</v>
      </c>
      <c r="D210" s="2"/>
      <c r="E210" s="28">
        <f>'SP civilistico'!E192</f>
        <v>0</v>
      </c>
      <c r="F210" s="2"/>
      <c r="G210" s="2">
        <f>'SP civilistico'!G192</f>
        <v>0</v>
      </c>
      <c r="H210" s="2"/>
      <c r="I210" s="2">
        <f>'SP civilistico'!I192</f>
        <v>0</v>
      </c>
      <c r="J210" s="2"/>
      <c r="K210" s="2">
        <f>'SP civilistico'!K192</f>
        <v>0</v>
      </c>
      <c r="L210" s="2"/>
    </row>
    <row r="211" spans="1:12" ht="15" customHeight="1" x14ac:dyDescent="0.2">
      <c r="A211" s="60" t="s">
        <v>376</v>
      </c>
      <c r="B211" s="60"/>
      <c r="C211" s="2">
        <f>'SP civilistico'!C197</f>
        <v>0</v>
      </c>
      <c r="D211" s="2"/>
      <c r="E211" s="28">
        <f>'SP civilistico'!E197</f>
        <v>0</v>
      </c>
      <c r="F211" s="2"/>
      <c r="G211" s="2">
        <f>'SP civilistico'!G197</f>
        <v>0</v>
      </c>
      <c r="H211" s="2"/>
      <c r="I211" s="2">
        <f>'SP civilistico'!I197</f>
        <v>0</v>
      </c>
      <c r="J211" s="2"/>
      <c r="K211" s="2">
        <f>'SP civilistico'!K197</f>
        <v>0</v>
      </c>
      <c r="L211" s="2"/>
    </row>
    <row r="212" spans="1:12" ht="15" customHeight="1" x14ac:dyDescent="0.2">
      <c r="A212" s="60" t="s">
        <v>377</v>
      </c>
      <c r="B212" s="60"/>
      <c r="C212" s="2">
        <f>'SP civilistico'!C201</f>
        <v>0</v>
      </c>
      <c r="D212" s="2"/>
      <c r="E212" s="28">
        <f>'SP civilistico'!E201</f>
        <v>0</v>
      </c>
      <c r="F212" s="2"/>
      <c r="G212" s="2">
        <f>'SP civilistico'!G201</f>
        <v>0</v>
      </c>
      <c r="H212" s="2"/>
      <c r="I212" s="2">
        <f>'SP civilistico'!I201</f>
        <v>0</v>
      </c>
      <c r="J212" s="2"/>
      <c r="K212" s="2">
        <f>'SP civilistico'!K201</f>
        <v>0</v>
      </c>
      <c r="L212" s="2"/>
    </row>
    <row r="213" spans="1:12" ht="15" customHeight="1" x14ac:dyDescent="0.2">
      <c r="A213" s="60" t="s">
        <v>378</v>
      </c>
      <c r="B213" s="60"/>
      <c r="C213" s="2">
        <f>'SP civilistico'!C204</f>
        <v>0</v>
      </c>
      <c r="D213" s="2"/>
      <c r="E213" s="28">
        <f>'SP civilistico'!E204</f>
        <v>0</v>
      </c>
      <c r="F213" s="2"/>
      <c r="G213" s="2">
        <f>'SP civilistico'!G204</f>
        <v>0</v>
      </c>
      <c r="H213" s="2"/>
      <c r="I213" s="2">
        <f>'SP civilistico'!I204</f>
        <v>0</v>
      </c>
      <c r="J213" s="2"/>
      <c r="K213" s="2">
        <f>'SP civilistico'!K204</f>
        <v>0</v>
      </c>
      <c r="L213" s="2"/>
    </row>
    <row r="214" spans="1:12" ht="15" customHeight="1" x14ac:dyDescent="0.2">
      <c r="A214" s="68" t="s">
        <v>379</v>
      </c>
      <c r="B214" s="68"/>
      <c r="C214" s="2">
        <f>'SP civilistico'!C208</f>
        <v>0</v>
      </c>
      <c r="D214" s="2"/>
      <c r="E214" s="28">
        <f>'SP civilistico'!E208</f>
        <v>0</v>
      </c>
      <c r="F214" s="2"/>
      <c r="G214" s="2">
        <f>'SP civilistico'!G208</f>
        <v>0</v>
      </c>
      <c r="H214" s="2"/>
      <c r="I214" s="2">
        <f>'SP civilistico'!I208</f>
        <v>0</v>
      </c>
      <c r="J214" s="2"/>
      <c r="K214" s="2">
        <f>'SP civilistico'!K208</f>
        <v>0</v>
      </c>
      <c r="L214" s="2"/>
    </row>
    <row r="215" spans="1:12" ht="15" customHeight="1" x14ac:dyDescent="0.2">
      <c r="A215" s="71" t="s">
        <v>380</v>
      </c>
      <c r="B215" s="71"/>
      <c r="C215" s="2">
        <f>'SP civilistico'!C212</f>
        <v>0</v>
      </c>
      <c r="D215" s="2"/>
      <c r="E215" s="28">
        <f>'SP civilistico'!E212</f>
        <v>0</v>
      </c>
      <c r="F215" s="2"/>
      <c r="G215" s="2">
        <f>'SP civilistico'!G212</f>
        <v>0</v>
      </c>
      <c r="H215" s="2"/>
      <c r="I215" s="2">
        <f>'SP civilistico'!I212</f>
        <v>0</v>
      </c>
      <c r="J215" s="2"/>
      <c r="K215" s="2">
        <f>'SP civilistico'!K212</f>
        <v>0</v>
      </c>
      <c r="L215" s="2"/>
    </row>
    <row r="216" spans="1:12" ht="15" customHeight="1" x14ac:dyDescent="0.2">
      <c r="A216" s="71" t="s">
        <v>381</v>
      </c>
      <c r="B216" s="71"/>
      <c r="C216" s="2">
        <f>SUM(C206:C215)</f>
        <v>0</v>
      </c>
      <c r="D216" s="2"/>
      <c r="E216" s="28">
        <f>SUM(E206:E215)</f>
        <v>0</v>
      </c>
      <c r="F216" s="2"/>
      <c r="G216" s="2">
        <f>SUM(G206:G215)</f>
        <v>0</v>
      </c>
      <c r="H216" s="2"/>
      <c r="I216" s="2">
        <f>SUM(I206:I215)</f>
        <v>0</v>
      </c>
      <c r="J216" s="2"/>
      <c r="K216" s="2">
        <f>SUM(K206:K215)</f>
        <v>0</v>
      </c>
      <c r="L216" s="2"/>
    </row>
    <row r="217" spans="1:12" ht="15" customHeight="1" x14ac:dyDescent="0.2">
      <c r="A217" s="78"/>
      <c r="B217" s="78"/>
      <c r="C217" s="2"/>
      <c r="D217" s="2"/>
      <c r="E217" s="28"/>
      <c r="F217" s="2"/>
      <c r="G217" s="2"/>
      <c r="H217" s="2"/>
      <c r="I217" s="2"/>
      <c r="J217" s="2"/>
      <c r="K217" s="2"/>
      <c r="L217" s="2"/>
    </row>
    <row r="218" spans="1:12" ht="15" customHeight="1" x14ac:dyDescent="0.2">
      <c r="A218" s="78" t="s">
        <v>382</v>
      </c>
      <c r="B218" s="78"/>
      <c r="C218" s="8">
        <f>C203-C216</f>
        <v>0</v>
      </c>
      <c r="D218" s="8"/>
      <c r="E218" s="29">
        <f>E203-E216</f>
        <v>0</v>
      </c>
      <c r="F218" s="8"/>
      <c r="G218" s="8">
        <f>G203-G216</f>
        <v>0</v>
      </c>
      <c r="H218" s="8"/>
      <c r="I218" s="8">
        <f>I203-I216</f>
        <v>0</v>
      </c>
      <c r="J218" s="8"/>
      <c r="K218" s="8">
        <f>K203-K216</f>
        <v>0</v>
      </c>
      <c r="L218" s="8"/>
    </row>
    <row r="219" spans="1:12" ht="15" customHeight="1" x14ac:dyDescent="0.2">
      <c r="A219" s="80"/>
      <c r="B219" s="80"/>
      <c r="C219" s="2"/>
      <c r="D219" s="2"/>
      <c r="E219" s="28"/>
      <c r="F219" s="2"/>
      <c r="G219" s="2"/>
      <c r="H219" s="2"/>
      <c r="I219" s="53"/>
      <c r="J219" s="2"/>
      <c r="K219" s="53"/>
      <c r="L219" s="2"/>
    </row>
    <row r="220" spans="1:12" ht="15" customHeight="1" x14ac:dyDescent="0.2">
      <c r="A220" s="84" t="s">
        <v>383</v>
      </c>
      <c r="B220" s="84"/>
      <c r="C220" s="2">
        <f>'SP civilistico'!C17</f>
        <v>0</v>
      </c>
      <c r="D220" s="2"/>
      <c r="E220" s="28">
        <f>'SP civilistico'!E17</f>
        <v>0</v>
      </c>
      <c r="F220" s="2"/>
      <c r="G220" s="2">
        <f>'SP civilistico'!G17</f>
        <v>0</v>
      </c>
      <c r="H220" s="2"/>
      <c r="I220" s="2">
        <f>'SP civilistico'!I17</f>
        <v>0</v>
      </c>
      <c r="J220" s="2"/>
      <c r="K220" s="2">
        <f>'SP civilistico'!K17</f>
        <v>0</v>
      </c>
      <c r="L220" s="2"/>
    </row>
    <row r="221" spans="1:12" ht="15" customHeight="1" x14ac:dyDescent="0.2">
      <c r="A221" s="85" t="s">
        <v>384</v>
      </c>
      <c r="B221" s="85"/>
      <c r="C221" s="2">
        <f>'SP civilistico'!C24</f>
        <v>0</v>
      </c>
      <c r="D221" s="2"/>
      <c r="E221" s="28">
        <f>'SP civilistico'!E24</f>
        <v>0</v>
      </c>
      <c r="F221" s="2"/>
      <c r="G221" s="2">
        <f>'SP civilistico'!G24</f>
        <v>0</v>
      </c>
      <c r="H221" s="2"/>
      <c r="I221" s="2">
        <f>'SP civilistico'!I24</f>
        <v>0</v>
      </c>
      <c r="J221" s="2"/>
      <c r="K221" s="2">
        <f>'SP civilistico'!K24</f>
        <v>0</v>
      </c>
      <c r="L221" s="2"/>
    </row>
    <row r="222" spans="1:12" ht="15" customHeight="1" x14ac:dyDescent="0.2">
      <c r="A222" s="72" t="s">
        <v>385</v>
      </c>
      <c r="B222" s="72"/>
      <c r="C222" s="2"/>
      <c r="D222" s="2"/>
      <c r="E222" s="28"/>
      <c r="F222" s="2"/>
      <c r="G222" s="2"/>
      <c r="H222" s="2"/>
      <c r="I222" s="2"/>
      <c r="J222" s="2"/>
      <c r="K222" s="2"/>
      <c r="L222" s="2"/>
    </row>
    <row r="223" spans="1:12" ht="15" customHeight="1" x14ac:dyDescent="0.2">
      <c r="A223" s="60" t="s">
        <v>192</v>
      </c>
      <c r="B223" s="60"/>
      <c r="C223" s="2">
        <f>'SP civilistico'!C27</f>
        <v>0</v>
      </c>
      <c r="D223" s="2"/>
      <c r="E223" s="28">
        <f>'SP civilistico'!E27</f>
        <v>0</v>
      </c>
      <c r="F223" s="2"/>
      <c r="G223" s="2">
        <f>'SP civilistico'!G27</f>
        <v>0</v>
      </c>
      <c r="H223" s="2"/>
      <c r="I223" s="2">
        <f>'SP civilistico'!I27</f>
        <v>0</v>
      </c>
      <c r="J223" s="2"/>
      <c r="K223" s="2">
        <f>'SP civilistico'!K27</f>
        <v>0</v>
      </c>
      <c r="L223" s="2"/>
    </row>
    <row r="224" spans="1:12" ht="15" customHeight="1" x14ac:dyDescent="0.2">
      <c r="A224" s="60" t="s">
        <v>193</v>
      </c>
      <c r="B224" s="60"/>
      <c r="C224" s="2">
        <f>'SP civilistico'!C30</f>
        <v>0</v>
      </c>
      <c r="D224" s="2"/>
      <c r="E224" s="28">
        <f>'SP civilistico'!E30</f>
        <v>0</v>
      </c>
      <c r="F224" s="2"/>
      <c r="G224" s="2">
        <f>'SP civilistico'!G30</f>
        <v>0</v>
      </c>
      <c r="H224" s="2"/>
      <c r="I224" s="2">
        <f>'SP civilistico'!I30</f>
        <v>0</v>
      </c>
      <c r="J224" s="2"/>
      <c r="K224" s="2">
        <f>'SP civilistico'!K30</f>
        <v>0</v>
      </c>
      <c r="L224" s="2"/>
    </row>
    <row r="225" spans="1:12" ht="15" customHeight="1" x14ac:dyDescent="0.2">
      <c r="A225" s="60" t="s">
        <v>194</v>
      </c>
      <c r="B225" s="60"/>
      <c r="C225" s="2">
        <f>'SP civilistico'!C33</f>
        <v>0</v>
      </c>
      <c r="D225" s="2"/>
      <c r="E225" s="28">
        <f>'SP civilistico'!E33</f>
        <v>0</v>
      </c>
      <c r="F225" s="2"/>
      <c r="G225" s="2">
        <f>'SP civilistico'!G33</f>
        <v>0</v>
      </c>
      <c r="H225" s="2"/>
      <c r="I225" s="2">
        <f>'SP civilistico'!I33</f>
        <v>0</v>
      </c>
      <c r="J225" s="2"/>
      <c r="K225" s="2">
        <f>'SP civilistico'!K33</f>
        <v>0</v>
      </c>
      <c r="L225" s="2"/>
    </row>
    <row r="226" spans="1:12" ht="15" customHeight="1" x14ac:dyDescent="0.2">
      <c r="A226" s="68" t="s">
        <v>195</v>
      </c>
      <c r="B226" s="68"/>
      <c r="C226" s="2">
        <f>'SP civilistico'!C36</f>
        <v>0</v>
      </c>
      <c r="D226" s="2"/>
      <c r="E226" s="28">
        <f>'SP civilistico'!E36</f>
        <v>0</v>
      </c>
      <c r="F226" s="2"/>
      <c r="G226" s="2">
        <f>'SP civilistico'!G36</f>
        <v>0</v>
      </c>
      <c r="H226" s="2"/>
      <c r="I226" s="2">
        <f>'SP civilistico'!I36</f>
        <v>0</v>
      </c>
      <c r="J226" s="2"/>
      <c r="K226" s="2">
        <f>'SP civilistico'!K36</f>
        <v>0</v>
      </c>
      <c r="L226" s="2"/>
    </row>
    <row r="227" spans="1:12" ht="15" customHeight="1" x14ac:dyDescent="0.2">
      <c r="A227" s="72" t="s">
        <v>386</v>
      </c>
      <c r="B227" s="72"/>
      <c r="C227" s="2"/>
      <c r="D227" s="2"/>
      <c r="E227" s="28"/>
      <c r="F227" s="2"/>
      <c r="G227" s="2"/>
      <c r="H227" s="2"/>
      <c r="I227" s="2"/>
      <c r="J227" s="2"/>
      <c r="K227" s="2"/>
      <c r="L227" s="2"/>
    </row>
    <row r="228" spans="1:12" ht="15" customHeight="1" x14ac:dyDescent="0.2">
      <c r="A228" s="60" t="s">
        <v>197</v>
      </c>
      <c r="B228" s="60"/>
      <c r="C228" s="2">
        <f>'SP civilistico'!C44</f>
        <v>0</v>
      </c>
      <c r="D228" s="2"/>
      <c r="E228" s="28">
        <f>'SP civilistico'!E44</f>
        <v>0</v>
      </c>
      <c r="F228" s="2"/>
      <c r="G228" s="2">
        <f>'SP civilistico'!G44</f>
        <v>0</v>
      </c>
      <c r="H228" s="2"/>
      <c r="I228" s="2">
        <f>'SP civilistico'!I44</f>
        <v>0</v>
      </c>
      <c r="J228" s="2"/>
      <c r="K228" s="2">
        <f>'SP civilistico'!K44</f>
        <v>0</v>
      </c>
      <c r="L228" s="2"/>
    </row>
    <row r="229" spans="1:12" ht="15" customHeight="1" x14ac:dyDescent="0.2">
      <c r="A229" s="60" t="s">
        <v>200</v>
      </c>
      <c r="B229" s="60"/>
      <c r="C229" s="2">
        <f>'SP civilistico'!C49</f>
        <v>0</v>
      </c>
      <c r="D229" s="2"/>
      <c r="E229" s="28">
        <f>'SP civilistico'!E49</f>
        <v>0</v>
      </c>
      <c r="F229" s="2"/>
      <c r="G229" s="2">
        <f>'SP civilistico'!G49</f>
        <v>0</v>
      </c>
      <c r="H229" s="2"/>
      <c r="I229" s="2">
        <f>'SP civilistico'!I49</f>
        <v>0</v>
      </c>
      <c r="J229" s="2"/>
      <c r="K229" s="2">
        <f>'SP civilistico'!K49</f>
        <v>0</v>
      </c>
      <c r="L229" s="2"/>
    </row>
    <row r="230" spans="1:12" ht="15" customHeight="1" x14ac:dyDescent="0.2">
      <c r="A230" s="60" t="s">
        <v>201</v>
      </c>
      <c r="B230" s="60"/>
      <c r="C230" s="2">
        <f>'SP civilistico'!C54</f>
        <v>0</v>
      </c>
      <c r="D230" s="2"/>
      <c r="E230" s="28">
        <f>'SP civilistico'!E54</f>
        <v>0</v>
      </c>
      <c r="F230" s="2"/>
      <c r="G230" s="2">
        <f>'SP civilistico'!G54</f>
        <v>0</v>
      </c>
      <c r="H230" s="2"/>
      <c r="I230" s="2">
        <f>'SP civilistico'!I54</f>
        <v>0</v>
      </c>
      <c r="J230" s="2"/>
      <c r="K230" s="2">
        <f>'SP civilistico'!K54</f>
        <v>0</v>
      </c>
      <c r="L230" s="2"/>
    </row>
    <row r="231" spans="1:12" ht="15" customHeight="1" x14ac:dyDescent="0.2">
      <c r="A231" s="60" t="s">
        <v>202</v>
      </c>
      <c r="B231" s="60"/>
      <c r="C231" s="2">
        <f>'SP civilistico'!C59</f>
        <v>0</v>
      </c>
      <c r="D231" s="2"/>
      <c r="E231" s="28">
        <f>'SP civilistico'!E59</f>
        <v>0</v>
      </c>
      <c r="F231" s="2"/>
      <c r="G231" s="2">
        <f>'SP civilistico'!G59</f>
        <v>0</v>
      </c>
      <c r="H231" s="2"/>
      <c r="I231" s="2">
        <f>'SP civilistico'!I59</f>
        <v>0</v>
      </c>
      <c r="J231" s="2"/>
      <c r="K231" s="2">
        <f>'SP civilistico'!K59</f>
        <v>0</v>
      </c>
      <c r="L231" s="2"/>
    </row>
    <row r="232" spans="1:12" ht="15" customHeight="1" x14ac:dyDescent="0.2">
      <c r="A232" s="72" t="s">
        <v>367</v>
      </c>
      <c r="B232" s="72"/>
      <c r="C232" s="2">
        <f>'SP civilistico'!C60</f>
        <v>0</v>
      </c>
      <c r="D232" s="2"/>
      <c r="E232" s="28">
        <f>'SP civilistico'!E60</f>
        <v>0</v>
      </c>
      <c r="F232" s="2"/>
      <c r="G232" s="2">
        <f>'SP civilistico'!G60</f>
        <v>0</v>
      </c>
      <c r="H232" s="2"/>
      <c r="I232" s="2">
        <f>'SP civilistico'!I60</f>
        <v>0</v>
      </c>
      <c r="J232" s="2"/>
      <c r="K232" s="2">
        <f>'SP civilistico'!K60</f>
        <v>0</v>
      </c>
      <c r="L232" s="2"/>
    </row>
    <row r="233" spans="1:12" ht="15" customHeight="1" x14ac:dyDescent="0.2">
      <c r="A233" s="84" t="s">
        <v>366</v>
      </c>
      <c r="B233" s="84"/>
      <c r="C233" s="2">
        <f>'SP civilistico'!C63</f>
        <v>0</v>
      </c>
      <c r="D233" s="2"/>
      <c r="E233" s="28">
        <f>'SP civilistico'!E63</f>
        <v>0</v>
      </c>
      <c r="F233" s="2"/>
      <c r="G233" s="2">
        <f>'SP civilistico'!G63</f>
        <v>0</v>
      </c>
      <c r="H233" s="2"/>
      <c r="I233" s="2">
        <f>'SP civilistico'!I63</f>
        <v>0</v>
      </c>
      <c r="J233" s="2"/>
      <c r="K233" s="2">
        <f>'SP civilistico'!K63</f>
        <v>0</v>
      </c>
      <c r="L233" s="2"/>
    </row>
    <row r="234" spans="1:12" ht="15" customHeight="1" x14ac:dyDescent="0.2">
      <c r="A234" s="72" t="s">
        <v>387</v>
      </c>
      <c r="B234" s="72"/>
      <c r="C234" s="2"/>
      <c r="D234" s="2"/>
      <c r="E234" s="28"/>
      <c r="F234" s="2"/>
      <c r="G234" s="2"/>
      <c r="H234" s="2"/>
      <c r="I234" s="2"/>
      <c r="J234" s="2"/>
      <c r="K234" s="2"/>
      <c r="L234" s="2"/>
    </row>
    <row r="235" spans="1:12" ht="15" customHeight="1" x14ac:dyDescent="0.2">
      <c r="A235" s="60" t="s">
        <v>356</v>
      </c>
      <c r="B235" s="60"/>
      <c r="C235" s="2">
        <f>'SP civilistico'!C79</f>
        <v>0</v>
      </c>
      <c r="D235" s="2"/>
      <c r="E235" s="28">
        <f>'SP civilistico'!E79</f>
        <v>0</v>
      </c>
      <c r="F235" s="2"/>
      <c r="G235" s="2">
        <f>'SP civilistico'!G79</f>
        <v>0</v>
      </c>
      <c r="H235" s="2"/>
      <c r="I235" s="2">
        <f>'SP civilistico'!I79</f>
        <v>0</v>
      </c>
      <c r="J235" s="2"/>
      <c r="K235" s="2">
        <f>'SP civilistico'!K79</f>
        <v>0</v>
      </c>
      <c r="L235" s="2"/>
    </row>
    <row r="236" spans="1:12" ht="15" customHeight="1" x14ac:dyDescent="0.2">
      <c r="A236" s="60" t="s">
        <v>357</v>
      </c>
      <c r="B236" s="60"/>
      <c r="C236" s="2">
        <f>'SP civilistico'!C84</f>
        <v>0</v>
      </c>
      <c r="D236" s="2"/>
      <c r="E236" s="28">
        <f>'SP civilistico'!E84</f>
        <v>0</v>
      </c>
      <c r="F236" s="2"/>
      <c r="G236" s="2">
        <f>'SP civilistico'!G84</f>
        <v>0</v>
      </c>
      <c r="H236" s="2"/>
      <c r="I236" s="2">
        <f>'SP civilistico'!I84</f>
        <v>0</v>
      </c>
      <c r="J236" s="2"/>
      <c r="K236" s="2">
        <f>'SP civilistico'!K84</f>
        <v>0</v>
      </c>
      <c r="L236" s="2"/>
    </row>
    <row r="237" spans="1:12" ht="15" customHeight="1" x14ac:dyDescent="0.2">
      <c r="A237" s="60" t="s">
        <v>358</v>
      </c>
      <c r="B237" s="60"/>
      <c r="C237" s="2">
        <f>'SP civilistico'!C89</f>
        <v>0</v>
      </c>
      <c r="D237" s="2"/>
      <c r="E237" s="28">
        <f>'SP civilistico'!E89</f>
        <v>0</v>
      </c>
      <c r="F237" s="2"/>
      <c r="G237" s="2">
        <f>'SP civilistico'!G89</f>
        <v>0</v>
      </c>
      <c r="H237" s="2"/>
      <c r="I237" s="2">
        <f>'SP civilistico'!I89</f>
        <v>0</v>
      </c>
      <c r="J237" s="2"/>
      <c r="K237" s="2">
        <f>'SP civilistico'!K89</f>
        <v>0</v>
      </c>
      <c r="L237" s="2"/>
    </row>
    <row r="238" spans="1:12" ht="15" customHeight="1" x14ac:dyDescent="0.2">
      <c r="A238" s="60" t="s">
        <v>359</v>
      </c>
      <c r="B238" s="60"/>
      <c r="C238" s="2">
        <f>'SP civilistico'!C94</f>
        <v>0</v>
      </c>
      <c r="D238" s="2"/>
      <c r="E238" s="28">
        <f>'SP civilistico'!E94</f>
        <v>0</v>
      </c>
      <c r="F238" s="2"/>
      <c r="G238" s="2">
        <f>'SP civilistico'!G94</f>
        <v>0</v>
      </c>
      <c r="H238" s="2"/>
      <c r="I238" s="2">
        <f>'SP civilistico'!I94</f>
        <v>0</v>
      </c>
      <c r="J238" s="2"/>
      <c r="K238" s="2">
        <f>'SP civilistico'!K94</f>
        <v>0</v>
      </c>
      <c r="L238" s="2"/>
    </row>
    <row r="239" spans="1:12" ht="15" customHeight="1" x14ac:dyDescent="0.2">
      <c r="A239" s="60" t="s">
        <v>360</v>
      </c>
      <c r="B239" s="60"/>
      <c r="C239" s="2">
        <f>'SP civilistico'!C109+'SP civilistico'!C104+'SP civilistico'!C99</f>
        <v>0</v>
      </c>
      <c r="D239" s="2"/>
      <c r="E239" s="28">
        <f>'SP civilistico'!E109+'SP civilistico'!E104+'SP civilistico'!E99</f>
        <v>0</v>
      </c>
      <c r="F239" s="2"/>
      <c r="G239" s="2">
        <f>'SP civilistico'!G109+'SP civilistico'!G104+'SP civilistico'!G99</f>
        <v>0</v>
      </c>
      <c r="H239" s="2"/>
      <c r="I239" s="2">
        <f>'SP civilistico'!I109+'SP civilistico'!I104+'SP civilistico'!I99</f>
        <v>0</v>
      </c>
      <c r="J239" s="2"/>
      <c r="K239" s="2">
        <f>'SP civilistico'!K109+'SP civilistico'!K104+'SP civilistico'!K99</f>
        <v>0</v>
      </c>
      <c r="L239" s="2"/>
    </row>
    <row r="240" spans="1:12" ht="15" customHeight="1" x14ac:dyDescent="0.2">
      <c r="A240" s="71" t="s">
        <v>388</v>
      </c>
      <c r="B240" s="71"/>
      <c r="C240" s="2">
        <f>SUM(C220:C239)</f>
        <v>0</v>
      </c>
      <c r="D240" s="2"/>
      <c r="E240" s="28">
        <f>SUM(E220:E239)</f>
        <v>0</v>
      </c>
      <c r="F240" s="2"/>
      <c r="G240" s="2">
        <f>SUM(G220:G239)</f>
        <v>0</v>
      </c>
      <c r="H240" s="2"/>
      <c r="I240" s="2">
        <f>SUM(I220:I239)</f>
        <v>0</v>
      </c>
      <c r="J240" s="2"/>
      <c r="K240" s="2">
        <f>SUM(K220:K239)</f>
        <v>0</v>
      </c>
      <c r="L240" s="2"/>
    </row>
    <row r="241" spans="1:12" ht="15" customHeight="1" x14ac:dyDescent="0.2">
      <c r="A241" s="80"/>
      <c r="B241" s="80"/>
      <c r="C241" s="2"/>
      <c r="D241" s="2"/>
      <c r="E241" s="28"/>
      <c r="F241" s="2"/>
      <c r="G241" s="2"/>
      <c r="H241" s="2"/>
      <c r="I241" s="53"/>
      <c r="J241" s="2"/>
      <c r="K241" s="53"/>
      <c r="L241" s="2"/>
    </row>
    <row r="242" spans="1:12" ht="15" customHeight="1" x14ac:dyDescent="0.2">
      <c r="A242" s="72" t="s">
        <v>389</v>
      </c>
      <c r="B242" s="72"/>
      <c r="C242" s="2"/>
      <c r="D242" s="2"/>
      <c r="E242" s="28"/>
      <c r="F242" s="2"/>
      <c r="G242" s="2"/>
      <c r="H242" s="2"/>
      <c r="I242" s="53"/>
      <c r="J242" s="2"/>
      <c r="K242" s="53"/>
      <c r="L242" s="2"/>
    </row>
    <row r="243" spans="1:12" ht="15" customHeight="1" x14ac:dyDescent="0.2">
      <c r="A243" s="60" t="s">
        <v>371</v>
      </c>
      <c r="B243" s="60"/>
      <c r="C243" s="2">
        <f>'SP civilistico'!C176</f>
        <v>0</v>
      </c>
      <c r="D243" s="2"/>
      <c r="E243" s="28">
        <f>'SP civilistico'!E176</f>
        <v>0</v>
      </c>
      <c r="F243" s="2"/>
      <c r="G243" s="2">
        <f>'SP civilistico'!G176</f>
        <v>0</v>
      </c>
      <c r="H243" s="2"/>
      <c r="I243" s="2">
        <f>'SP civilistico'!I176</f>
        <v>0</v>
      </c>
      <c r="J243" s="2"/>
      <c r="K243" s="2">
        <f>'SP civilistico'!K176</f>
        <v>0</v>
      </c>
      <c r="L243" s="2"/>
    </row>
    <row r="244" spans="1:12" ht="15" customHeight="1" x14ac:dyDescent="0.2">
      <c r="A244" s="61" t="s">
        <v>372</v>
      </c>
      <c r="B244" s="61"/>
      <c r="C244" s="2">
        <f>'SP civilistico'!C179</f>
        <v>0</v>
      </c>
      <c r="D244" s="2"/>
      <c r="E244" s="28">
        <f>'SP civilistico'!E179</f>
        <v>0</v>
      </c>
      <c r="F244" s="2"/>
      <c r="G244" s="2">
        <f>'SP civilistico'!G179</f>
        <v>0</v>
      </c>
      <c r="H244" s="2"/>
      <c r="I244" s="2">
        <f>'SP civilistico'!I179</f>
        <v>0</v>
      </c>
      <c r="J244" s="2"/>
      <c r="K244" s="2">
        <f>'SP civilistico'!K179</f>
        <v>0</v>
      </c>
      <c r="L244" s="2"/>
    </row>
    <row r="245" spans="1:12" ht="15" customHeight="1" x14ac:dyDescent="0.2">
      <c r="A245" s="60" t="s">
        <v>373</v>
      </c>
      <c r="B245" s="60"/>
      <c r="C245" s="2">
        <f>'SP civilistico'!C184</f>
        <v>0</v>
      </c>
      <c r="D245" s="2"/>
      <c r="E245" s="28">
        <f>'SP civilistico'!E184</f>
        <v>0</v>
      </c>
      <c r="F245" s="2"/>
      <c r="G245" s="2">
        <f>'SP civilistico'!G184</f>
        <v>0</v>
      </c>
      <c r="H245" s="2"/>
      <c r="I245" s="2">
        <f>'SP civilistico'!I184</f>
        <v>0</v>
      </c>
      <c r="J245" s="2"/>
      <c r="K245" s="2">
        <f>'SP civilistico'!K184</f>
        <v>0</v>
      </c>
      <c r="L245" s="2"/>
    </row>
    <row r="246" spans="1:12" ht="15" customHeight="1" x14ac:dyDescent="0.2">
      <c r="A246" s="60" t="s">
        <v>374</v>
      </c>
      <c r="B246" s="60"/>
      <c r="C246" s="2">
        <f>'SP civilistico'!C189</f>
        <v>0</v>
      </c>
      <c r="D246" s="2"/>
      <c r="E246" s="28">
        <f>'SP civilistico'!E189</f>
        <v>0</v>
      </c>
      <c r="F246" s="2"/>
      <c r="G246" s="2">
        <f>'SP civilistico'!G189</f>
        <v>0</v>
      </c>
      <c r="H246" s="2"/>
      <c r="I246" s="2">
        <f>'SP civilistico'!I189</f>
        <v>0</v>
      </c>
      <c r="J246" s="2"/>
      <c r="K246" s="2">
        <f>'SP civilistico'!K189</f>
        <v>0</v>
      </c>
      <c r="L246" s="2"/>
    </row>
    <row r="247" spans="1:12" ht="15" customHeight="1" x14ac:dyDescent="0.2">
      <c r="A247" s="60" t="s">
        <v>375</v>
      </c>
      <c r="B247" s="60"/>
      <c r="C247" s="2">
        <f>'SP civilistico'!C194</f>
        <v>0</v>
      </c>
      <c r="D247" s="2"/>
      <c r="E247" s="28">
        <f>'SP civilistico'!E194</f>
        <v>0</v>
      </c>
      <c r="F247" s="2"/>
      <c r="G247" s="2">
        <f>'SP civilistico'!G194</f>
        <v>0</v>
      </c>
      <c r="H247" s="2"/>
      <c r="I247" s="2">
        <f>'SP civilistico'!I194</f>
        <v>0</v>
      </c>
      <c r="J247" s="2"/>
      <c r="K247" s="2">
        <f>'SP civilistico'!K194</f>
        <v>0</v>
      </c>
      <c r="L247" s="2"/>
    </row>
    <row r="248" spans="1:12" ht="15" customHeight="1" x14ac:dyDescent="0.2">
      <c r="A248" s="60" t="s">
        <v>376</v>
      </c>
      <c r="B248" s="60"/>
      <c r="C248" s="2">
        <f>'SP civilistico'!C199</f>
        <v>0</v>
      </c>
      <c r="D248" s="2"/>
      <c r="E248" s="28">
        <f>'SP civilistico'!E199</f>
        <v>0</v>
      </c>
      <c r="F248" s="2"/>
      <c r="G248" s="2">
        <f>'SP civilistico'!G199</f>
        <v>0</v>
      </c>
      <c r="H248" s="2"/>
      <c r="I248" s="2">
        <f>'SP civilistico'!I199</f>
        <v>0</v>
      </c>
      <c r="J248" s="2"/>
      <c r="K248" s="2">
        <f>'SP civilistico'!K199</f>
        <v>0</v>
      </c>
      <c r="L248" s="2"/>
    </row>
    <row r="249" spans="1:12" ht="15" customHeight="1" x14ac:dyDescent="0.2">
      <c r="A249" s="60" t="s">
        <v>377</v>
      </c>
      <c r="B249" s="60"/>
      <c r="C249" s="2">
        <f>'SP civilistico'!C202</f>
        <v>0</v>
      </c>
      <c r="D249" s="2"/>
      <c r="E249" s="28">
        <f>'SP civilistico'!E202</f>
        <v>0</v>
      </c>
      <c r="F249" s="2"/>
      <c r="G249" s="2">
        <f>'SP civilistico'!G202</f>
        <v>0</v>
      </c>
      <c r="H249" s="2"/>
      <c r="I249" s="2">
        <f>'SP civilistico'!I202</f>
        <v>0</v>
      </c>
      <c r="J249" s="2"/>
      <c r="K249" s="2">
        <f>'SP civilistico'!K202</f>
        <v>0</v>
      </c>
      <c r="L249" s="2"/>
    </row>
    <row r="250" spans="1:12" ht="15" customHeight="1" x14ac:dyDescent="0.2">
      <c r="A250" s="60" t="s">
        <v>378</v>
      </c>
      <c r="B250" s="60"/>
      <c r="C250" s="2">
        <f>'SP civilistico'!C205</f>
        <v>0</v>
      </c>
      <c r="D250" s="2"/>
      <c r="E250" s="28">
        <f>'SP civilistico'!E205</f>
        <v>0</v>
      </c>
      <c r="F250" s="2"/>
      <c r="G250" s="2">
        <f>'SP civilistico'!G205</f>
        <v>0</v>
      </c>
      <c r="H250" s="2"/>
      <c r="I250" s="2">
        <f>'SP civilistico'!I205</f>
        <v>0</v>
      </c>
      <c r="J250" s="2"/>
      <c r="K250" s="2">
        <f>'SP civilistico'!K205</f>
        <v>0</v>
      </c>
      <c r="L250" s="2"/>
    </row>
    <row r="251" spans="1:12" ht="15" customHeight="1" x14ac:dyDescent="0.2">
      <c r="A251" s="68" t="s">
        <v>379</v>
      </c>
      <c r="B251" s="68"/>
      <c r="C251" s="2">
        <f>'SP civilistico'!C210</f>
        <v>0</v>
      </c>
      <c r="D251" s="2"/>
      <c r="E251" s="28">
        <f>'SP civilistico'!E210</f>
        <v>0</v>
      </c>
      <c r="F251" s="2"/>
      <c r="G251" s="2">
        <f>'SP civilistico'!G210</f>
        <v>0</v>
      </c>
      <c r="H251" s="2"/>
      <c r="I251" s="2">
        <f>'SP civilistico'!I210</f>
        <v>0</v>
      </c>
      <c r="J251" s="2"/>
      <c r="K251" s="2">
        <f>'SP civilistico'!K210</f>
        <v>0</v>
      </c>
      <c r="L251" s="2"/>
    </row>
    <row r="252" spans="1:12" ht="15" customHeight="1" x14ac:dyDescent="0.2">
      <c r="A252" s="86" t="s">
        <v>348</v>
      </c>
      <c r="B252" s="86"/>
      <c r="C252" s="2"/>
      <c r="D252" s="2"/>
      <c r="E252" s="28"/>
      <c r="F252" s="2"/>
      <c r="G252" s="2"/>
      <c r="H252" s="2"/>
      <c r="I252" s="2"/>
      <c r="J252" s="2"/>
      <c r="K252" s="2"/>
      <c r="L252" s="2"/>
    </row>
    <row r="253" spans="1:12" ht="15" customHeight="1" x14ac:dyDescent="0.2">
      <c r="A253" s="54" t="s">
        <v>243</v>
      </c>
      <c r="B253" s="54"/>
      <c r="C253" s="2">
        <f>'SP civilistico'!C153</f>
        <v>0</v>
      </c>
      <c r="D253" s="2"/>
      <c r="E253" s="28">
        <f>'SP civilistico'!E153</f>
        <v>0</v>
      </c>
      <c r="F253" s="2"/>
      <c r="G253" s="2">
        <f>'SP civilistico'!G153</f>
        <v>0</v>
      </c>
      <c r="H253" s="2"/>
      <c r="I253" s="2">
        <f>'SP civilistico'!I153</f>
        <v>0</v>
      </c>
      <c r="J253" s="2"/>
      <c r="K253" s="2">
        <f>'SP civilistico'!K153</f>
        <v>0</v>
      </c>
      <c r="L253" s="2"/>
    </row>
    <row r="254" spans="1:12" ht="15" customHeight="1" x14ac:dyDescent="0.2">
      <c r="A254" s="54" t="s">
        <v>244</v>
      </c>
      <c r="B254" s="54"/>
      <c r="C254" s="2">
        <f>'SP civilistico'!C154</f>
        <v>0</v>
      </c>
      <c r="D254" s="2"/>
      <c r="E254" s="28">
        <f>'SP civilistico'!E154</f>
        <v>0</v>
      </c>
      <c r="F254" s="2"/>
      <c r="G254" s="2">
        <f>'SP civilistico'!G154</f>
        <v>0</v>
      </c>
      <c r="H254" s="2"/>
      <c r="I254" s="2">
        <f>'SP civilistico'!I154</f>
        <v>0</v>
      </c>
      <c r="J254" s="2"/>
      <c r="K254" s="2">
        <f>'SP civilistico'!K154</f>
        <v>0</v>
      </c>
      <c r="L254" s="2"/>
    </row>
    <row r="255" spans="1:12" ht="15" customHeight="1" x14ac:dyDescent="0.2">
      <c r="A255" s="54" t="s">
        <v>245</v>
      </c>
      <c r="B255" s="54"/>
      <c r="C255" s="2">
        <f>'SP civilistico'!C155</f>
        <v>0</v>
      </c>
      <c r="D255" s="2"/>
      <c r="E255" s="28">
        <f>'SP civilistico'!E155</f>
        <v>0</v>
      </c>
      <c r="F255" s="2"/>
      <c r="G255" s="2">
        <f>'SP civilistico'!G155</f>
        <v>0</v>
      </c>
      <c r="H255" s="2"/>
      <c r="I255" s="2">
        <f>'SP civilistico'!I155</f>
        <v>0</v>
      </c>
      <c r="J255" s="2"/>
      <c r="K255" s="2">
        <f>'SP civilistico'!K155</f>
        <v>0</v>
      </c>
      <c r="L255" s="2"/>
    </row>
    <row r="256" spans="1:12" ht="15" customHeight="1" x14ac:dyDescent="0.2">
      <c r="A256" s="60" t="s">
        <v>390</v>
      </c>
      <c r="B256" s="60"/>
      <c r="C256" s="2">
        <f>'SP civilistico'!C157</f>
        <v>0</v>
      </c>
      <c r="D256" s="2"/>
      <c r="E256" s="28">
        <f>'SP civilistico'!E157</f>
        <v>0</v>
      </c>
      <c r="F256" s="2"/>
      <c r="G256" s="2">
        <f>'SP civilistico'!G157</f>
        <v>0</v>
      </c>
      <c r="H256" s="2"/>
      <c r="I256" s="2">
        <f>'SP civilistico'!I157</f>
        <v>0</v>
      </c>
      <c r="J256" s="2"/>
      <c r="K256" s="2">
        <f>'SP civilistico'!K157</f>
        <v>0</v>
      </c>
      <c r="L256" s="2"/>
    </row>
    <row r="257" spans="1:12" ht="15" customHeight="1" x14ac:dyDescent="0.2">
      <c r="A257" s="71" t="s">
        <v>391</v>
      </c>
      <c r="B257" s="71"/>
      <c r="C257" s="2">
        <f>SUM(C243:C256)</f>
        <v>0</v>
      </c>
      <c r="D257" s="2"/>
      <c r="E257" s="28">
        <f>SUM(E243:E256)</f>
        <v>0</v>
      </c>
      <c r="F257" s="2"/>
      <c r="G257" s="2">
        <f>SUM(G243:G256)</f>
        <v>0</v>
      </c>
      <c r="H257" s="2"/>
      <c r="I257" s="2">
        <f>SUM(I243:I256)</f>
        <v>0</v>
      </c>
      <c r="J257" s="2"/>
      <c r="K257" s="2">
        <f>SUM(K243:K256)</f>
        <v>0</v>
      </c>
      <c r="L257" s="2"/>
    </row>
    <row r="258" spans="1:12" ht="15" customHeight="1" x14ac:dyDescent="0.2">
      <c r="A258" s="78"/>
      <c r="B258" s="78"/>
      <c r="C258" s="2"/>
      <c r="D258" s="2"/>
      <c r="E258" s="28"/>
      <c r="F258" s="2"/>
      <c r="G258" s="2"/>
      <c r="H258" s="2"/>
      <c r="I258" s="53"/>
      <c r="J258" s="2"/>
      <c r="K258" s="53"/>
      <c r="L258" s="2"/>
    </row>
    <row r="259" spans="1:12" ht="15" customHeight="1" x14ac:dyDescent="0.2">
      <c r="A259" s="71" t="s">
        <v>392</v>
      </c>
      <c r="B259" s="71"/>
      <c r="C259" s="2">
        <f>C240-C257</f>
        <v>0</v>
      </c>
      <c r="D259" s="2"/>
      <c r="E259" s="28">
        <f>E240-E257</f>
        <v>0</v>
      </c>
      <c r="F259" s="2"/>
      <c r="G259" s="2">
        <f>G240-G257</f>
        <v>0</v>
      </c>
      <c r="H259" s="2"/>
      <c r="I259" s="2">
        <f>I240-I257</f>
        <v>0</v>
      </c>
      <c r="J259" s="2"/>
      <c r="K259" s="2">
        <f>K240-K257</f>
        <v>0</v>
      </c>
      <c r="L259" s="2"/>
    </row>
    <row r="260" spans="1:12" ht="15" customHeight="1" x14ac:dyDescent="0.2">
      <c r="A260" s="71"/>
      <c r="B260" s="71"/>
      <c r="C260" s="8"/>
      <c r="D260" s="8"/>
      <c r="E260" s="28"/>
      <c r="F260" s="8"/>
      <c r="G260" s="2"/>
      <c r="H260" s="8"/>
      <c r="I260" s="53"/>
      <c r="J260" s="8"/>
      <c r="K260" s="53"/>
      <c r="L260" s="8"/>
    </row>
    <row r="261" spans="1:12" ht="15" customHeight="1" x14ac:dyDescent="0.2">
      <c r="A261" s="78" t="s">
        <v>393</v>
      </c>
      <c r="B261" s="78"/>
      <c r="C261" s="8">
        <f>C218+C259</f>
        <v>0</v>
      </c>
      <c r="D261" s="8"/>
      <c r="E261" s="29">
        <f>E218+E259</f>
        <v>0</v>
      </c>
      <c r="F261" s="8"/>
      <c r="G261" s="8">
        <f>G218+G259</f>
        <v>0</v>
      </c>
      <c r="H261" s="8"/>
      <c r="I261" s="8">
        <f>I218+I259</f>
        <v>0</v>
      </c>
      <c r="J261" s="8"/>
      <c r="K261" s="8">
        <f>K218+K259</f>
        <v>0</v>
      </c>
      <c r="L261" s="8"/>
    </row>
    <row r="262" spans="1:12" ht="15" customHeight="1" x14ac:dyDescent="0.2">
      <c r="A262" s="71"/>
      <c r="B262" s="71"/>
      <c r="C262" s="2"/>
      <c r="D262" s="2"/>
      <c r="E262" s="28"/>
      <c r="F262" s="2"/>
      <c r="G262" s="2"/>
      <c r="H262" s="2"/>
      <c r="I262" s="53"/>
      <c r="J262" s="2"/>
      <c r="K262" s="53"/>
      <c r="L262" s="2"/>
    </row>
    <row r="263" spans="1:12" ht="15" customHeight="1" x14ac:dyDescent="0.2">
      <c r="A263" s="61" t="s">
        <v>394</v>
      </c>
      <c r="B263" s="61"/>
      <c r="C263" s="2"/>
      <c r="D263" s="2"/>
      <c r="E263" s="28"/>
      <c r="F263" s="2"/>
      <c r="G263" s="2"/>
      <c r="H263" s="2"/>
      <c r="I263" s="53"/>
      <c r="J263" s="2"/>
      <c r="K263" s="53"/>
      <c r="L263" s="2"/>
    </row>
    <row r="264" spans="1:12" ht="15" customHeight="1" x14ac:dyDescent="0.2">
      <c r="A264" s="61" t="s">
        <v>395</v>
      </c>
      <c r="B264" s="61"/>
      <c r="C264" s="2">
        <f>'SP civilistico'!C169</f>
        <v>0</v>
      </c>
      <c r="D264" s="2"/>
      <c r="E264" s="28">
        <f>'SP civilistico'!E169</f>
        <v>0</v>
      </c>
      <c r="F264" s="2"/>
      <c r="G264" s="2">
        <f>'SP civilistico'!G169</f>
        <v>0</v>
      </c>
      <c r="H264" s="2"/>
      <c r="I264" s="2">
        <f>'SP civilistico'!I169</f>
        <v>0</v>
      </c>
      <c r="J264" s="2"/>
      <c r="K264" s="2">
        <f>'SP civilistico'!K169</f>
        <v>0</v>
      </c>
      <c r="L264" s="2"/>
    </row>
    <row r="265" spans="1:12" ht="15" customHeight="1" x14ac:dyDescent="0.2">
      <c r="A265" s="61" t="s">
        <v>396</v>
      </c>
      <c r="B265" s="61"/>
      <c r="C265" s="2">
        <f>'SP civilistico'!C172</f>
        <v>0</v>
      </c>
      <c r="D265" s="2"/>
      <c r="E265" s="28">
        <f>'SP civilistico'!E172</f>
        <v>0</v>
      </c>
      <c r="F265" s="2"/>
      <c r="G265" s="2">
        <f>'SP civilistico'!G172</f>
        <v>0</v>
      </c>
      <c r="H265" s="2"/>
      <c r="I265" s="2">
        <f>'SP civilistico'!I172</f>
        <v>0</v>
      </c>
      <c r="J265" s="2"/>
      <c r="K265" s="2">
        <f>'SP civilistico'!K172</f>
        <v>0</v>
      </c>
      <c r="L265" s="2"/>
    </row>
    <row r="266" spans="1:12" ht="15" customHeight="1" x14ac:dyDescent="0.2">
      <c r="A266" s="61" t="s">
        <v>166</v>
      </c>
      <c r="B266" s="61"/>
      <c r="C266" s="2">
        <f>+'SP civilistico'!C166</f>
        <v>0</v>
      </c>
      <c r="D266" s="2"/>
      <c r="E266" s="28">
        <f>+'SP civilistico'!E166</f>
        <v>0</v>
      </c>
      <c r="F266" s="2"/>
      <c r="G266" s="2">
        <f>+'SP civilistico'!G166</f>
        <v>0</v>
      </c>
      <c r="H266" s="2"/>
      <c r="I266" s="2">
        <f>+'SP civilistico'!I166</f>
        <v>0</v>
      </c>
      <c r="J266" s="2"/>
      <c r="K266" s="2">
        <f>+'SP civilistico'!K166</f>
        <v>0</v>
      </c>
      <c r="L266" s="2"/>
    </row>
    <row r="267" spans="1:12" ht="15" customHeight="1" x14ac:dyDescent="0.2">
      <c r="A267" s="61" t="s">
        <v>397</v>
      </c>
      <c r="B267" s="61"/>
      <c r="C267" s="2">
        <f>'SP civilistico'!C160</f>
        <v>0</v>
      </c>
      <c r="D267" s="2"/>
      <c r="E267" s="28">
        <f>'SP civilistico'!E160</f>
        <v>0</v>
      </c>
      <c r="F267" s="2"/>
      <c r="G267" s="2">
        <f>'SP civilistico'!G160</f>
        <v>0</v>
      </c>
      <c r="H267" s="2"/>
      <c r="I267" s="2">
        <f>'SP civilistico'!I160</f>
        <v>0</v>
      </c>
      <c r="J267" s="2"/>
      <c r="K267" s="2">
        <f>'SP civilistico'!K160</f>
        <v>0</v>
      </c>
      <c r="L267" s="2"/>
    </row>
    <row r="268" spans="1:12" ht="15" customHeight="1" x14ac:dyDescent="0.2">
      <c r="A268" s="60" t="s">
        <v>398</v>
      </c>
      <c r="B268" s="60"/>
      <c r="C268" s="2">
        <f>'SP civilistico'!C163</f>
        <v>0</v>
      </c>
      <c r="D268" s="2"/>
      <c r="E268" s="28">
        <f>'SP civilistico'!E163</f>
        <v>0</v>
      </c>
      <c r="F268" s="2"/>
      <c r="G268" s="2">
        <f>'SP civilistico'!G163</f>
        <v>0</v>
      </c>
      <c r="H268" s="2"/>
      <c r="I268" s="2">
        <f>'SP civilistico'!I163</f>
        <v>0</v>
      </c>
      <c r="J268" s="2"/>
      <c r="K268" s="2">
        <f>'SP civilistico'!K163</f>
        <v>0</v>
      </c>
      <c r="L268" s="2"/>
    </row>
    <row r="269" spans="1:12" ht="15" customHeight="1" x14ac:dyDescent="0.2">
      <c r="A269" s="61" t="s">
        <v>399</v>
      </c>
      <c r="B269" s="61"/>
      <c r="C269" s="2">
        <f>'SP civilistico'!C181</f>
        <v>0</v>
      </c>
      <c r="D269" s="2"/>
      <c r="E269" s="28">
        <f>'SP civilistico'!E181</f>
        <v>0</v>
      </c>
      <c r="F269" s="2"/>
      <c r="G269" s="2">
        <f>'SP civilistico'!G181</f>
        <v>0</v>
      </c>
      <c r="H269" s="2"/>
      <c r="I269" s="2">
        <f>'SP civilistico'!I181</f>
        <v>0</v>
      </c>
      <c r="J269" s="2"/>
      <c r="K269" s="2">
        <f>'SP civilistico'!K181</f>
        <v>0</v>
      </c>
      <c r="L269" s="2"/>
    </row>
    <row r="270" spans="1:12" ht="15" customHeight="1" x14ac:dyDescent="0.2">
      <c r="A270" s="61" t="s">
        <v>400</v>
      </c>
      <c r="B270" s="61"/>
      <c r="C270" s="2">
        <f>'SP civilistico'!C186</f>
        <v>0</v>
      </c>
      <c r="D270" s="2"/>
      <c r="E270" s="28">
        <f>'SP civilistico'!E186</f>
        <v>0</v>
      </c>
      <c r="F270" s="2"/>
      <c r="G270" s="2">
        <f>'SP civilistico'!G186</f>
        <v>0</v>
      </c>
      <c r="H270" s="2"/>
      <c r="I270" s="2">
        <f>'SP civilistico'!I186</f>
        <v>0</v>
      </c>
      <c r="J270" s="2"/>
      <c r="K270" s="2">
        <f>'SP civilistico'!K186</f>
        <v>0</v>
      </c>
      <c r="L270" s="2"/>
    </row>
    <row r="271" spans="1:12" ht="15" customHeight="1" x14ac:dyDescent="0.2">
      <c r="A271" s="61" t="s">
        <v>401</v>
      </c>
      <c r="B271" s="61"/>
      <c r="C271" s="2">
        <f>'SP civilistico'!C191</f>
        <v>0</v>
      </c>
      <c r="D271" s="2"/>
      <c r="E271" s="28">
        <f>'SP civilistico'!E191</f>
        <v>0</v>
      </c>
      <c r="F271" s="2"/>
      <c r="G271" s="2">
        <f>'SP civilistico'!G191</f>
        <v>0</v>
      </c>
      <c r="H271" s="2"/>
      <c r="I271" s="2">
        <f>'SP civilistico'!I191</f>
        <v>0</v>
      </c>
      <c r="J271" s="2"/>
      <c r="K271" s="2">
        <f>'SP civilistico'!K191</f>
        <v>0</v>
      </c>
      <c r="L271" s="2"/>
    </row>
    <row r="272" spans="1:12" ht="15" customHeight="1" x14ac:dyDescent="0.2">
      <c r="A272" s="61" t="s">
        <v>402</v>
      </c>
      <c r="B272" s="61"/>
      <c r="C272" s="2">
        <f>'SP civilistico'!C196</f>
        <v>0</v>
      </c>
      <c r="D272" s="2"/>
      <c r="E272" s="28">
        <f>'SP civilistico'!E196</f>
        <v>0</v>
      </c>
      <c r="F272" s="2"/>
      <c r="G272" s="2">
        <f>'SP civilistico'!G196</f>
        <v>0</v>
      </c>
      <c r="H272" s="2"/>
      <c r="I272" s="2">
        <f>'SP civilistico'!I196</f>
        <v>0</v>
      </c>
      <c r="J272" s="2"/>
      <c r="K272" s="2">
        <f>'SP civilistico'!K196</f>
        <v>0</v>
      </c>
      <c r="L272" s="2"/>
    </row>
    <row r="273" spans="1:12" ht="15" customHeight="1" x14ac:dyDescent="0.2">
      <c r="A273" s="87" t="s">
        <v>379</v>
      </c>
      <c r="B273" s="87"/>
      <c r="C273" s="2">
        <f>'SP civilistico'!C207</f>
        <v>0</v>
      </c>
      <c r="D273" s="2"/>
      <c r="E273" s="28">
        <f>'SP civilistico'!E207</f>
        <v>0</v>
      </c>
      <c r="F273" s="2"/>
      <c r="G273" s="2">
        <f>'SP civilistico'!G207</f>
        <v>0</v>
      </c>
      <c r="H273" s="2"/>
      <c r="I273" s="2">
        <f>'SP civilistico'!I207</f>
        <v>0</v>
      </c>
      <c r="J273" s="2"/>
      <c r="K273" s="2">
        <f>'SP civilistico'!K207</f>
        <v>0</v>
      </c>
      <c r="L273" s="2"/>
    </row>
    <row r="274" spans="1:12" ht="15" customHeight="1" x14ac:dyDescent="0.2">
      <c r="A274" s="80" t="s">
        <v>183</v>
      </c>
      <c r="B274" s="80"/>
      <c r="C274" s="75">
        <f>SUM(C264:C273)</f>
        <v>0</v>
      </c>
      <c r="D274" s="75"/>
      <c r="E274" s="222">
        <f>SUM(E264:E273)</f>
        <v>0</v>
      </c>
      <c r="F274" s="75"/>
      <c r="G274" s="75">
        <f>SUM(G264:G273)</f>
        <v>0</v>
      </c>
      <c r="H274" s="75"/>
      <c r="I274" s="75">
        <f>SUM(I264:I273)</f>
        <v>0</v>
      </c>
      <c r="J274" s="75"/>
      <c r="K274" s="75">
        <f>SUM(K264:K273)</f>
        <v>0</v>
      </c>
      <c r="L274" s="75"/>
    </row>
    <row r="275" spans="1:12" ht="15" customHeight="1" x14ac:dyDescent="0.2">
      <c r="A275" s="61" t="s">
        <v>403</v>
      </c>
      <c r="B275" s="61"/>
      <c r="C275" s="2"/>
      <c r="D275" s="2"/>
      <c r="E275" s="28"/>
      <c r="F275" s="2"/>
      <c r="G275" s="2"/>
      <c r="H275" s="2"/>
      <c r="I275" s="2"/>
      <c r="J275" s="2"/>
      <c r="K275" s="2"/>
      <c r="L275" s="2"/>
    </row>
    <row r="276" spans="1:12" ht="15" customHeight="1" x14ac:dyDescent="0.2">
      <c r="A276" s="61" t="s">
        <v>395</v>
      </c>
      <c r="B276" s="61"/>
      <c r="C276" s="2">
        <f>'SP civilistico'!C170</f>
        <v>0</v>
      </c>
      <c r="D276" s="2"/>
      <c r="E276" s="28">
        <f>'SP civilistico'!E170</f>
        <v>0</v>
      </c>
      <c r="F276" s="2"/>
      <c r="G276" s="2">
        <f>'SP civilistico'!G170</f>
        <v>0</v>
      </c>
      <c r="H276" s="2"/>
      <c r="I276" s="2">
        <f>'SP civilistico'!I170</f>
        <v>0</v>
      </c>
      <c r="J276" s="2"/>
      <c r="K276" s="2">
        <f>'SP civilistico'!K170</f>
        <v>0</v>
      </c>
      <c r="L276" s="2"/>
    </row>
    <row r="277" spans="1:12" ht="15" customHeight="1" x14ac:dyDescent="0.2">
      <c r="A277" s="61" t="s">
        <v>396</v>
      </c>
      <c r="B277" s="61"/>
      <c r="C277" s="2">
        <f>'SP civilistico'!C173</f>
        <v>0</v>
      </c>
      <c r="D277" s="2"/>
      <c r="E277" s="28">
        <f>'SP civilistico'!E173</f>
        <v>0</v>
      </c>
      <c r="F277" s="2"/>
      <c r="G277" s="2">
        <f>'SP civilistico'!G173</f>
        <v>0</v>
      </c>
      <c r="H277" s="2"/>
      <c r="I277" s="2">
        <f>'SP civilistico'!I173</f>
        <v>0</v>
      </c>
      <c r="J277" s="2"/>
      <c r="K277" s="2">
        <f>'SP civilistico'!K173</f>
        <v>0</v>
      </c>
      <c r="L277" s="2"/>
    </row>
    <row r="278" spans="1:12" ht="15" customHeight="1" x14ac:dyDescent="0.2">
      <c r="A278" s="61" t="s">
        <v>166</v>
      </c>
      <c r="B278" s="61"/>
      <c r="C278" s="2">
        <f>+'SP civilistico'!C167</f>
        <v>0</v>
      </c>
      <c r="D278" s="2"/>
      <c r="E278" s="28">
        <f>+'SP civilistico'!E167</f>
        <v>0</v>
      </c>
      <c r="F278" s="2"/>
      <c r="G278" s="2">
        <f>+'SP civilistico'!G167</f>
        <v>0</v>
      </c>
      <c r="H278" s="2"/>
      <c r="I278" s="2">
        <f>+'SP civilistico'!I167</f>
        <v>0</v>
      </c>
      <c r="J278" s="2"/>
      <c r="K278" s="2">
        <f>+'SP civilistico'!K167</f>
        <v>0</v>
      </c>
      <c r="L278" s="2"/>
    </row>
    <row r="279" spans="1:12" ht="15" customHeight="1" x14ac:dyDescent="0.2">
      <c r="A279" s="61" t="s">
        <v>397</v>
      </c>
      <c r="B279" s="61"/>
      <c r="C279" s="2">
        <f>'SP civilistico'!C161</f>
        <v>0</v>
      </c>
      <c r="D279" s="2"/>
      <c r="E279" s="28">
        <f>'SP civilistico'!E161</f>
        <v>0</v>
      </c>
      <c r="F279" s="2"/>
      <c r="G279" s="2">
        <f>'SP civilistico'!G161</f>
        <v>0</v>
      </c>
      <c r="H279" s="2"/>
      <c r="I279" s="2">
        <f>'SP civilistico'!I161</f>
        <v>0</v>
      </c>
      <c r="J279" s="2"/>
      <c r="K279" s="2">
        <f>'SP civilistico'!K161</f>
        <v>0</v>
      </c>
      <c r="L279" s="2"/>
    </row>
    <row r="280" spans="1:12" ht="15" customHeight="1" x14ac:dyDescent="0.2">
      <c r="A280" s="60" t="s">
        <v>398</v>
      </c>
      <c r="B280" s="60"/>
      <c r="C280" s="2">
        <f>'SP civilistico'!C164</f>
        <v>0</v>
      </c>
      <c r="D280" s="2"/>
      <c r="E280" s="28">
        <f>'SP civilistico'!E164</f>
        <v>0</v>
      </c>
      <c r="F280" s="2"/>
      <c r="G280" s="2">
        <f>'SP civilistico'!G164</f>
        <v>0</v>
      </c>
      <c r="H280" s="2"/>
      <c r="I280" s="2">
        <f>'SP civilistico'!I164</f>
        <v>0</v>
      </c>
      <c r="J280" s="2"/>
      <c r="K280" s="2">
        <f>'SP civilistico'!K164</f>
        <v>0</v>
      </c>
      <c r="L280" s="2"/>
    </row>
    <row r="281" spans="1:12" ht="15" customHeight="1" x14ac:dyDescent="0.2">
      <c r="A281" s="61" t="s">
        <v>399</v>
      </c>
      <c r="B281" s="61"/>
      <c r="C281" s="2">
        <f>'SP civilistico'!C183</f>
        <v>0</v>
      </c>
      <c r="D281" s="2"/>
      <c r="E281" s="28">
        <f>'SP civilistico'!E183</f>
        <v>0</v>
      </c>
      <c r="F281" s="2"/>
      <c r="G281" s="2">
        <f>'SP civilistico'!G183</f>
        <v>0</v>
      </c>
      <c r="H281" s="2"/>
      <c r="I281" s="2">
        <f>'SP civilistico'!I183</f>
        <v>0</v>
      </c>
      <c r="J281" s="2"/>
      <c r="K281" s="2">
        <f>'SP civilistico'!K183</f>
        <v>0</v>
      </c>
      <c r="L281" s="2"/>
    </row>
    <row r="282" spans="1:12" ht="15" customHeight="1" x14ac:dyDescent="0.2">
      <c r="A282" s="61" t="s">
        <v>400</v>
      </c>
      <c r="B282" s="61"/>
      <c r="C282" s="2">
        <f>'SP civilistico'!C188</f>
        <v>0</v>
      </c>
      <c r="D282" s="2"/>
      <c r="E282" s="28">
        <f>'SP civilistico'!E188</f>
        <v>0</v>
      </c>
      <c r="F282" s="2"/>
      <c r="G282" s="2">
        <f>'SP civilistico'!G188</f>
        <v>0</v>
      </c>
      <c r="H282" s="2"/>
      <c r="I282" s="2">
        <f>'SP civilistico'!I188</f>
        <v>0</v>
      </c>
      <c r="J282" s="2"/>
      <c r="K282" s="2">
        <f>'SP civilistico'!K188</f>
        <v>0</v>
      </c>
      <c r="L282" s="2"/>
    </row>
    <row r="283" spans="1:12" ht="15" customHeight="1" x14ac:dyDescent="0.2">
      <c r="A283" s="61" t="s">
        <v>401</v>
      </c>
      <c r="B283" s="61"/>
      <c r="C283" s="2">
        <f>'SP civilistico'!C193</f>
        <v>0</v>
      </c>
      <c r="D283" s="2"/>
      <c r="E283" s="28">
        <f>'SP civilistico'!E193</f>
        <v>0</v>
      </c>
      <c r="F283" s="2"/>
      <c r="G283" s="2">
        <f>'SP civilistico'!G193</f>
        <v>0</v>
      </c>
      <c r="H283" s="2"/>
      <c r="I283" s="2">
        <f>'SP civilistico'!I193</f>
        <v>0</v>
      </c>
      <c r="J283" s="2"/>
      <c r="K283" s="2">
        <f>'SP civilistico'!K193</f>
        <v>0</v>
      </c>
      <c r="L283" s="2"/>
    </row>
    <row r="284" spans="1:12" ht="15" customHeight="1" x14ac:dyDescent="0.2">
      <c r="A284" s="61" t="s">
        <v>402</v>
      </c>
      <c r="B284" s="61"/>
      <c r="C284" s="2">
        <f>'SP civilistico'!C198</f>
        <v>0</v>
      </c>
      <c r="D284" s="2"/>
      <c r="E284" s="28">
        <f>'SP civilistico'!E198</f>
        <v>0</v>
      </c>
      <c r="F284" s="2"/>
      <c r="G284" s="2">
        <f>'SP civilistico'!G198</f>
        <v>0</v>
      </c>
      <c r="H284" s="2"/>
      <c r="I284" s="2">
        <f>'SP civilistico'!I198</f>
        <v>0</v>
      </c>
      <c r="J284" s="2"/>
      <c r="K284" s="2">
        <f>'SP civilistico'!K198</f>
        <v>0</v>
      </c>
      <c r="L284" s="2"/>
    </row>
    <row r="285" spans="1:12" ht="15" customHeight="1" x14ac:dyDescent="0.2">
      <c r="A285" s="87" t="s">
        <v>379</v>
      </c>
      <c r="B285" s="87"/>
      <c r="C285" s="2">
        <f>'SP civilistico'!C209</f>
        <v>0</v>
      </c>
      <c r="D285" s="2"/>
      <c r="E285" s="28">
        <f>'SP civilistico'!E209</f>
        <v>0</v>
      </c>
      <c r="F285" s="2"/>
      <c r="G285" s="2">
        <f>'SP civilistico'!G209</f>
        <v>0</v>
      </c>
      <c r="H285" s="2"/>
      <c r="I285" s="2">
        <f>'SP civilistico'!I209</f>
        <v>0</v>
      </c>
      <c r="J285" s="2"/>
      <c r="K285" s="2">
        <f>'SP civilistico'!K209</f>
        <v>0</v>
      </c>
      <c r="L285" s="2"/>
    </row>
    <row r="286" spans="1:12" ht="15" customHeight="1" x14ac:dyDescent="0.2">
      <c r="A286" s="80" t="s">
        <v>183</v>
      </c>
      <c r="B286" s="80"/>
      <c r="C286" s="75">
        <f>SUM(C276:C285)</f>
        <v>0</v>
      </c>
      <c r="D286" s="75"/>
      <c r="E286" s="222">
        <f>SUM(E276:E285)</f>
        <v>0</v>
      </c>
      <c r="F286" s="75"/>
      <c r="G286" s="75">
        <f>SUM(G276:G285)</f>
        <v>0</v>
      </c>
      <c r="H286" s="75"/>
      <c r="I286" s="75">
        <f>SUM(I276:I285)</f>
        <v>0</v>
      </c>
      <c r="J286" s="75"/>
      <c r="K286" s="75">
        <f>SUM(K276:K285)</f>
        <v>0</v>
      </c>
      <c r="L286" s="75"/>
    </row>
    <row r="287" spans="1:12" ht="15" customHeight="1" x14ac:dyDescent="0.2">
      <c r="A287" s="71" t="s">
        <v>404</v>
      </c>
      <c r="B287" s="71"/>
      <c r="C287" s="2">
        <f>C274+C286</f>
        <v>0</v>
      </c>
      <c r="D287" s="2"/>
      <c r="E287" s="28">
        <f>E274+E286</f>
        <v>0</v>
      </c>
      <c r="F287" s="2"/>
      <c r="G287" s="2">
        <f>G274+G286</f>
        <v>0</v>
      </c>
      <c r="H287" s="2"/>
      <c r="I287" s="2">
        <f>I274+I286</f>
        <v>0</v>
      </c>
      <c r="J287" s="2"/>
      <c r="K287" s="2">
        <f>K274+K286</f>
        <v>0</v>
      </c>
      <c r="L287" s="2"/>
    </row>
    <row r="288" spans="1:12" ht="15" customHeight="1" x14ac:dyDescent="0.2">
      <c r="A288" s="88"/>
      <c r="B288" s="88"/>
      <c r="C288" s="2"/>
      <c r="D288" s="2"/>
      <c r="E288" s="28"/>
      <c r="F288" s="2"/>
      <c r="G288" s="2"/>
      <c r="H288" s="2"/>
      <c r="I288" s="53"/>
      <c r="J288" s="2"/>
      <c r="K288" s="53"/>
      <c r="L288" s="2"/>
    </row>
    <row r="289" spans="1:12" ht="15" customHeight="1" x14ac:dyDescent="0.2">
      <c r="A289" s="72" t="s">
        <v>405</v>
      </c>
      <c r="B289" s="72"/>
      <c r="C289" s="2"/>
      <c r="D289" s="2"/>
      <c r="E289" s="28"/>
      <c r="F289" s="2"/>
      <c r="G289" s="2"/>
      <c r="H289" s="2"/>
      <c r="I289" s="53"/>
      <c r="J289" s="2"/>
      <c r="K289" s="53"/>
      <c r="L289" s="2"/>
    </row>
    <row r="290" spans="1:12" ht="15" customHeight="1" x14ac:dyDescent="0.2">
      <c r="A290" s="60" t="s">
        <v>406</v>
      </c>
      <c r="B290" s="60"/>
      <c r="C290" s="2">
        <f>'SP civilistico'!C135</f>
        <v>0</v>
      </c>
      <c r="D290" s="2"/>
      <c r="E290" s="28">
        <f>'SP civilistico'!E135</f>
        <v>0</v>
      </c>
      <c r="F290" s="2"/>
      <c r="G290" s="2">
        <f>'SP civilistico'!G135</f>
        <v>0</v>
      </c>
      <c r="H290" s="2"/>
      <c r="I290" s="2">
        <f>'SP civilistico'!I135</f>
        <v>0</v>
      </c>
      <c r="J290" s="2"/>
      <c r="K290" s="2">
        <f>'SP civilistico'!K135</f>
        <v>0</v>
      </c>
      <c r="L290" s="2"/>
    </row>
    <row r="291" spans="1:12" ht="15" customHeight="1" x14ac:dyDescent="0.2">
      <c r="A291" s="60" t="s">
        <v>407</v>
      </c>
      <c r="B291" s="60"/>
      <c r="C291" s="2"/>
      <c r="D291" s="2"/>
      <c r="E291" s="28"/>
      <c r="F291" s="2"/>
      <c r="G291" s="2"/>
      <c r="H291" s="2"/>
      <c r="I291" s="2"/>
      <c r="J291" s="2"/>
      <c r="K291" s="2"/>
      <c r="L291" s="2"/>
    </row>
    <row r="292" spans="1:12" ht="15" customHeight="1" x14ac:dyDescent="0.2">
      <c r="A292" s="63" t="s">
        <v>197</v>
      </c>
      <c r="B292" s="63"/>
      <c r="C292" s="2">
        <f>'SP civilistico'!C41</f>
        <v>0</v>
      </c>
      <c r="D292" s="2"/>
      <c r="E292" s="28">
        <f>'SP civilistico'!E41</f>
        <v>0</v>
      </c>
      <c r="F292" s="2"/>
      <c r="G292" s="2">
        <f>'SP civilistico'!G41</f>
        <v>0</v>
      </c>
      <c r="H292" s="2"/>
      <c r="I292" s="2">
        <f>'SP civilistico'!I41</f>
        <v>0</v>
      </c>
      <c r="J292" s="2"/>
      <c r="K292" s="2">
        <f>'SP civilistico'!K41</f>
        <v>0</v>
      </c>
      <c r="L292" s="2"/>
    </row>
    <row r="293" spans="1:12" ht="15" customHeight="1" x14ac:dyDescent="0.2">
      <c r="A293" s="63" t="s">
        <v>200</v>
      </c>
      <c r="B293" s="63"/>
      <c r="C293" s="2">
        <f>'SP civilistico'!C46</f>
        <v>0</v>
      </c>
      <c r="D293" s="2"/>
      <c r="E293" s="28">
        <f>'SP civilistico'!E46</f>
        <v>0</v>
      </c>
      <c r="F293" s="2"/>
      <c r="G293" s="2">
        <f>'SP civilistico'!G46</f>
        <v>0</v>
      </c>
      <c r="H293" s="2"/>
      <c r="I293" s="2">
        <f>'SP civilistico'!I46</f>
        <v>0</v>
      </c>
      <c r="J293" s="2"/>
      <c r="K293" s="2">
        <f>'SP civilistico'!K46</f>
        <v>0</v>
      </c>
      <c r="L293" s="2"/>
    </row>
    <row r="294" spans="1:12" ht="15" customHeight="1" x14ac:dyDescent="0.2">
      <c r="A294" s="63" t="s">
        <v>201</v>
      </c>
      <c r="B294" s="63"/>
      <c r="C294" s="2">
        <f>'SP civilistico'!C51</f>
        <v>0</v>
      </c>
      <c r="D294" s="2"/>
      <c r="E294" s="28">
        <f>'SP civilistico'!E51</f>
        <v>0</v>
      </c>
      <c r="F294" s="2"/>
      <c r="G294" s="2">
        <f>'SP civilistico'!G51</f>
        <v>0</v>
      </c>
      <c r="H294" s="2"/>
      <c r="I294" s="2">
        <f>'SP civilistico'!I51</f>
        <v>0</v>
      </c>
      <c r="J294" s="2"/>
      <c r="K294" s="2">
        <f>'SP civilistico'!K51</f>
        <v>0</v>
      </c>
      <c r="L294" s="2"/>
    </row>
    <row r="295" spans="1:12" ht="15" customHeight="1" x14ac:dyDescent="0.2">
      <c r="A295" s="63" t="s">
        <v>202</v>
      </c>
      <c r="B295" s="63"/>
      <c r="C295" s="2">
        <f>'SP civilistico'!C56</f>
        <v>0</v>
      </c>
      <c r="D295" s="2"/>
      <c r="E295" s="28">
        <f>'SP civilistico'!E56</f>
        <v>0</v>
      </c>
      <c r="F295" s="2"/>
      <c r="G295" s="2">
        <f>'SP civilistico'!G56</f>
        <v>0</v>
      </c>
      <c r="H295" s="2"/>
      <c r="I295" s="2">
        <f>'SP civilistico'!I56</f>
        <v>0</v>
      </c>
      <c r="J295" s="2"/>
      <c r="K295" s="2">
        <f>'SP civilistico'!K56</f>
        <v>0</v>
      </c>
      <c r="L295" s="2"/>
    </row>
    <row r="296" spans="1:12" ht="15" customHeight="1" x14ac:dyDescent="0.2">
      <c r="A296" s="60" t="s">
        <v>408</v>
      </c>
      <c r="B296" s="60"/>
      <c r="C296" s="2"/>
      <c r="D296" s="2"/>
      <c r="E296" s="28"/>
      <c r="F296" s="2"/>
      <c r="G296" s="2"/>
      <c r="H296" s="2"/>
      <c r="I296" s="2"/>
      <c r="J296" s="2"/>
      <c r="K296" s="2"/>
      <c r="L296" s="2"/>
    </row>
    <row r="297" spans="1:12" ht="15" customHeight="1" x14ac:dyDescent="0.2">
      <c r="A297" s="63" t="s">
        <v>197</v>
      </c>
      <c r="B297" s="63"/>
      <c r="C297" s="2">
        <f>'SP civilistico'!C81</f>
        <v>0</v>
      </c>
      <c r="D297" s="2"/>
      <c r="E297" s="28">
        <f>'SP civilistico'!E81</f>
        <v>0</v>
      </c>
      <c r="F297" s="2"/>
      <c r="G297" s="2">
        <f>'SP civilistico'!G81</f>
        <v>0</v>
      </c>
      <c r="H297" s="2"/>
      <c r="I297" s="2">
        <f>'SP civilistico'!I81</f>
        <v>0</v>
      </c>
      <c r="J297" s="2"/>
      <c r="K297" s="2">
        <f>'SP civilistico'!K81</f>
        <v>0</v>
      </c>
      <c r="L297" s="2"/>
    </row>
    <row r="298" spans="1:12" ht="15" customHeight="1" x14ac:dyDescent="0.2">
      <c r="A298" s="63" t="s">
        <v>200</v>
      </c>
      <c r="B298" s="63"/>
      <c r="C298" s="2">
        <f>'SP civilistico'!C86</f>
        <v>0</v>
      </c>
      <c r="D298" s="2"/>
      <c r="E298" s="28">
        <f>'SP civilistico'!E86</f>
        <v>0</v>
      </c>
      <c r="F298" s="2"/>
      <c r="G298" s="2">
        <f>'SP civilistico'!G86</f>
        <v>0</v>
      </c>
      <c r="H298" s="2"/>
      <c r="I298" s="2">
        <f>'SP civilistico'!I86</f>
        <v>0</v>
      </c>
      <c r="J298" s="2"/>
      <c r="K298" s="2">
        <f>'SP civilistico'!K86</f>
        <v>0</v>
      </c>
      <c r="L298" s="2"/>
    </row>
    <row r="299" spans="1:12" ht="15" customHeight="1" x14ac:dyDescent="0.2">
      <c r="A299" s="63" t="s">
        <v>201</v>
      </c>
      <c r="B299" s="63"/>
      <c r="C299" s="2">
        <f>'SP civilistico'!C91</f>
        <v>0</v>
      </c>
      <c r="D299" s="2"/>
      <c r="E299" s="28">
        <f>'SP civilistico'!E91</f>
        <v>0</v>
      </c>
      <c r="F299" s="2"/>
      <c r="G299" s="2">
        <f>'SP civilistico'!G91</f>
        <v>0</v>
      </c>
      <c r="H299" s="2"/>
      <c r="I299" s="2">
        <f>'SP civilistico'!I91</f>
        <v>0</v>
      </c>
      <c r="J299" s="2"/>
      <c r="K299" s="2">
        <f>'SP civilistico'!K91</f>
        <v>0</v>
      </c>
      <c r="L299" s="2"/>
    </row>
    <row r="300" spans="1:12" ht="15" customHeight="1" x14ac:dyDescent="0.2">
      <c r="A300" s="89" t="s">
        <v>202</v>
      </c>
      <c r="B300" s="89"/>
      <c r="C300" s="2">
        <f>'SP civilistico'!C106+'SP civilistico'!C101+'SP civilistico'!C96</f>
        <v>0</v>
      </c>
      <c r="D300" s="2"/>
      <c r="E300" s="28">
        <f>'SP civilistico'!E106+'SP civilistico'!E101+'SP civilistico'!E96</f>
        <v>0</v>
      </c>
      <c r="F300" s="2"/>
      <c r="G300" s="2">
        <f>'SP civilistico'!G106+'SP civilistico'!G101+'SP civilistico'!G96</f>
        <v>0</v>
      </c>
      <c r="H300" s="2"/>
      <c r="I300" s="2">
        <f>'SP civilistico'!I106+'SP civilistico'!I101+'SP civilistico'!I96</f>
        <v>0</v>
      </c>
      <c r="J300" s="2"/>
      <c r="K300" s="2">
        <f>'SP civilistico'!K106+'SP civilistico'!K101+'SP civilistico'!K96</f>
        <v>0</v>
      </c>
      <c r="L300" s="2"/>
    </row>
    <row r="301" spans="1:12" ht="15" customHeight="1" x14ac:dyDescent="0.2">
      <c r="A301" s="68" t="s">
        <v>478</v>
      </c>
      <c r="B301" s="68"/>
      <c r="C301" s="2">
        <f>'SP civilistico'!C6</f>
        <v>0</v>
      </c>
      <c r="D301" s="2"/>
      <c r="E301" s="28">
        <f>'SP civilistico'!E6</f>
        <v>0</v>
      </c>
      <c r="F301" s="2"/>
      <c r="G301" s="2">
        <f>'SP civilistico'!G6</f>
        <v>0</v>
      </c>
      <c r="H301" s="2"/>
      <c r="I301" s="2">
        <f>'SP civilistico'!I6</f>
        <v>0</v>
      </c>
      <c r="J301" s="2"/>
      <c r="K301" s="2">
        <f>'SP civilistico'!K6</f>
        <v>0</v>
      </c>
      <c r="L301" s="2"/>
    </row>
    <row r="302" spans="1:12" ht="15" customHeight="1" x14ac:dyDescent="0.2">
      <c r="A302" s="61" t="s">
        <v>361</v>
      </c>
      <c r="B302" s="61"/>
      <c r="C302" s="2"/>
      <c r="D302" s="2"/>
      <c r="E302" s="28"/>
      <c r="F302" s="2"/>
      <c r="G302" s="2"/>
      <c r="H302" s="2"/>
      <c r="I302" s="2"/>
      <c r="J302" s="2"/>
      <c r="K302" s="2"/>
      <c r="L302" s="2"/>
    </row>
    <row r="303" spans="1:12" ht="15" customHeight="1" x14ac:dyDescent="0.2">
      <c r="A303" s="82" t="s">
        <v>362</v>
      </c>
      <c r="B303" s="82"/>
      <c r="C303" s="2">
        <f>+'SP civilistico'!C114</f>
        <v>0</v>
      </c>
      <c r="D303" s="2"/>
      <c r="E303" s="28">
        <f>+'SP civilistico'!E114</f>
        <v>0</v>
      </c>
      <c r="F303" s="2"/>
      <c r="G303" s="2">
        <f>+'SP civilistico'!G114</f>
        <v>0</v>
      </c>
      <c r="H303" s="2"/>
      <c r="I303" s="2">
        <f>+'SP civilistico'!I114</f>
        <v>0</v>
      </c>
      <c r="J303" s="2"/>
      <c r="K303" s="2">
        <f>+'SP civilistico'!K114</f>
        <v>0</v>
      </c>
      <c r="L303" s="2"/>
    </row>
    <row r="304" spans="1:12" ht="15" customHeight="1" x14ac:dyDescent="0.2">
      <c r="A304" s="82" t="s">
        <v>363</v>
      </c>
      <c r="B304" s="82"/>
      <c r="C304" s="2">
        <f>+'SP civilistico'!C117</f>
        <v>0</v>
      </c>
      <c r="D304" s="2"/>
      <c r="E304" s="28">
        <f>+'SP civilistico'!E117</f>
        <v>0</v>
      </c>
      <c r="F304" s="2"/>
      <c r="G304" s="2">
        <f>+'SP civilistico'!G117</f>
        <v>0</v>
      </c>
      <c r="H304" s="2"/>
      <c r="I304" s="2">
        <f>+'SP civilistico'!I117</f>
        <v>0</v>
      </c>
      <c r="J304" s="2"/>
      <c r="K304" s="2">
        <f>+'SP civilistico'!K117</f>
        <v>0</v>
      </c>
      <c r="L304" s="2"/>
    </row>
    <row r="305" spans="1:12" ht="15" customHeight="1" x14ac:dyDescent="0.2">
      <c r="A305" s="82" t="s">
        <v>364</v>
      </c>
      <c r="B305" s="82"/>
      <c r="C305" s="2">
        <f>+'SP civilistico'!C120</f>
        <v>0</v>
      </c>
      <c r="D305" s="2"/>
      <c r="E305" s="28">
        <f>+'SP civilistico'!E120</f>
        <v>0</v>
      </c>
      <c r="F305" s="2"/>
      <c r="G305" s="2">
        <f>+'SP civilistico'!G120</f>
        <v>0</v>
      </c>
      <c r="H305" s="2"/>
      <c r="I305" s="2">
        <f>+'SP civilistico'!I120</f>
        <v>0</v>
      </c>
      <c r="J305" s="2"/>
      <c r="K305" s="2">
        <f>+'SP civilistico'!K120</f>
        <v>0</v>
      </c>
      <c r="L305" s="2"/>
    </row>
    <row r="306" spans="1:12" ht="15" customHeight="1" x14ac:dyDescent="0.2">
      <c r="A306" s="82" t="s">
        <v>365</v>
      </c>
      <c r="B306" s="82"/>
      <c r="C306" s="2">
        <f>+'SP civilistico'!C123</f>
        <v>0</v>
      </c>
      <c r="D306" s="2"/>
      <c r="E306" s="28">
        <f>+'SP civilistico'!E123</f>
        <v>0</v>
      </c>
      <c r="F306" s="2"/>
      <c r="G306" s="2">
        <f>+'SP civilistico'!G123</f>
        <v>0</v>
      </c>
      <c r="H306" s="2"/>
      <c r="I306" s="2">
        <f>+'SP civilistico'!I123</f>
        <v>0</v>
      </c>
      <c r="J306" s="2"/>
      <c r="K306" s="2">
        <f>+'SP civilistico'!K123</f>
        <v>0</v>
      </c>
      <c r="L306" s="2"/>
    </row>
    <row r="307" spans="1:12" ht="15" customHeight="1" x14ac:dyDescent="0.2">
      <c r="A307" s="82" t="s">
        <v>508</v>
      </c>
      <c r="B307" s="83"/>
      <c r="C307" s="2">
        <f>+'SP civilistico'!C126</f>
        <v>0</v>
      </c>
      <c r="D307" s="2"/>
      <c r="E307" s="28">
        <f>+'SP civilistico'!E126</f>
        <v>0</v>
      </c>
      <c r="F307" s="2"/>
      <c r="G307" s="2">
        <f>+'SP civilistico'!G126</f>
        <v>0</v>
      </c>
      <c r="H307" s="2"/>
      <c r="I307" s="2">
        <f>+'SP civilistico'!I126</f>
        <v>0</v>
      </c>
      <c r="J307" s="2"/>
      <c r="K307" s="2">
        <f>+'SP civilistico'!K126</f>
        <v>0</v>
      </c>
      <c r="L307" s="2"/>
    </row>
    <row r="308" spans="1:12" ht="15" customHeight="1" x14ac:dyDescent="0.2">
      <c r="A308" s="82" t="s">
        <v>509</v>
      </c>
      <c r="B308" s="84"/>
      <c r="C308" s="2">
        <f>+'SP civilistico'!C129</f>
        <v>0</v>
      </c>
      <c r="D308" s="2"/>
      <c r="E308" s="28">
        <f>+'SP civilistico'!E129</f>
        <v>0</v>
      </c>
      <c r="F308" s="2"/>
      <c r="G308" s="2">
        <f>+'SP civilistico'!G129</f>
        <v>0</v>
      </c>
      <c r="H308" s="2"/>
      <c r="I308" s="2">
        <f>+'SP civilistico'!I129</f>
        <v>0</v>
      </c>
      <c r="J308" s="2"/>
      <c r="K308" s="2">
        <f>+'SP civilistico'!K129</f>
        <v>0</v>
      </c>
      <c r="L308" s="2"/>
    </row>
    <row r="309" spans="1:12" ht="15" customHeight="1" x14ac:dyDescent="0.2">
      <c r="A309" s="80" t="s">
        <v>183</v>
      </c>
      <c r="B309" s="80"/>
      <c r="C309" s="75">
        <f>SUM(C290:C308)</f>
        <v>0</v>
      </c>
      <c r="D309" s="75"/>
      <c r="E309" s="222">
        <f>SUM(E290:E308)</f>
        <v>0</v>
      </c>
      <c r="F309" s="75"/>
      <c r="G309" s="75">
        <f>SUM(G290:G308)</f>
        <v>0</v>
      </c>
      <c r="H309" s="75"/>
      <c r="I309" s="75">
        <f>SUM(I290:I308)</f>
        <v>0</v>
      </c>
      <c r="J309" s="75"/>
      <c r="K309" s="75">
        <f>SUM(K290:K308)</f>
        <v>0</v>
      </c>
      <c r="L309" s="75"/>
    </row>
    <row r="310" spans="1:12" ht="15" customHeight="1" x14ac:dyDescent="0.2">
      <c r="A310" s="72" t="s">
        <v>409</v>
      </c>
      <c r="B310" s="72"/>
      <c r="C310" s="58"/>
      <c r="D310" s="58"/>
      <c r="E310" s="28"/>
      <c r="F310" s="58"/>
      <c r="G310" s="2"/>
      <c r="H310" s="58"/>
      <c r="I310" s="53"/>
      <c r="J310" s="58"/>
      <c r="K310" s="53"/>
      <c r="L310" s="58"/>
    </row>
    <row r="311" spans="1:12" ht="15" customHeight="1" x14ac:dyDescent="0.2">
      <c r="A311" s="60" t="s">
        <v>410</v>
      </c>
      <c r="B311" s="60"/>
      <c r="C311" s="2"/>
      <c r="D311" s="2"/>
      <c r="E311" s="28"/>
      <c r="F311" s="2"/>
      <c r="G311" s="2"/>
      <c r="H311" s="2"/>
      <c r="I311" s="53"/>
      <c r="J311" s="2"/>
      <c r="K311" s="53"/>
      <c r="L311" s="2"/>
    </row>
    <row r="312" spans="1:12" ht="15" customHeight="1" x14ac:dyDescent="0.2">
      <c r="A312" s="63" t="s">
        <v>197</v>
      </c>
      <c r="B312" s="63"/>
      <c r="C312" s="2">
        <f>'SP civilistico'!C43</f>
        <v>0</v>
      </c>
      <c r="D312" s="2"/>
      <c r="E312" s="28">
        <f>'SP civilistico'!E43</f>
        <v>0</v>
      </c>
      <c r="F312" s="2"/>
      <c r="G312" s="2">
        <f>'SP civilistico'!G43</f>
        <v>0</v>
      </c>
      <c r="H312" s="2"/>
      <c r="I312" s="2">
        <f>'SP civilistico'!I43</f>
        <v>0</v>
      </c>
      <c r="J312" s="2"/>
      <c r="K312" s="2">
        <f>'SP civilistico'!K43</f>
        <v>0</v>
      </c>
      <c r="L312" s="2"/>
    </row>
    <row r="313" spans="1:12" ht="15" customHeight="1" x14ac:dyDescent="0.2">
      <c r="A313" s="63" t="s">
        <v>200</v>
      </c>
      <c r="B313" s="63"/>
      <c r="C313" s="2">
        <f>'SP civilistico'!C48</f>
        <v>0</v>
      </c>
      <c r="D313" s="2"/>
      <c r="E313" s="28">
        <f>'SP civilistico'!E48</f>
        <v>0</v>
      </c>
      <c r="F313" s="2"/>
      <c r="G313" s="2">
        <f>'SP civilistico'!G48</f>
        <v>0</v>
      </c>
      <c r="H313" s="2"/>
      <c r="I313" s="2">
        <f>'SP civilistico'!I48</f>
        <v>0</v>
      </c>
      <c r="J313" s="2"/>
      <c r="K313" s="2">
        <f>'SP civilistico'!K48</f>
        <v>0</v>
      </c>
      <c r="L313" s="2"/>
    </row>
    <row r="314" spans="1:12" ht="15" customHeight="1" x14ac:dyDescent="0.2">
      <c r="A314" s="63" t="s">
        <v>201</v>
      </c>
      <c r="B314" s="63"/>
      <c r="C314" s="2">
        <f>'SP civilistico'!C53</f>
        <v>0</v>
      </c>
      <c r="D314" s="2"/>
      <c r="E314" s="28">
        <f>'SP civilistico'!E53</f>
        <v>0</v>
      </c>
      <c r="F314" s="2"/>
      <c r="G314" s="2">
        <f>'SP civilistico'!G53</f>
        <v>0</v>
      </c>
      <c r="H314" s="2"/>
      <c r="I314" s="2">
        <f>'SP civilistico'!I53</f>
        <v>0</v>
      </c>
      <c r="J314" s="2"/>
      <c r="K314" s="2">
        <f>'SP civilistico'!K53</f>
        <v>0</v>
      </c>
      <c r="L314" s="2"/>
    </row>
    <row r="315" spans="1:12" ht="15" customHeight="1" x14ac:dyDescent="0.2">
      <c r="A315" s="63" t="s">
        <v>202</v>
      </c>
      <c r="B315" s="63"/>
      <c r="C315" s="2">
        <f>'SP civilistico'!C58</f>
        <v>0</v>
      </c>
      <c r="D315" s="2"/>
      <c r="E315" s="28">
        <f>'SP civilistico'!E58</f>
        <v>0</v>
      </c>
      <c r="F315" s="2"/>
      <c r="G315" s="2">
        <f>'SP civilistico'!G58</f>
        <v>0</v>
      </c>
      <c r="H315" s="2"/>
      <c r="I315" s="2">
        <f>'SP civilistico'!I58</f>
        <v>0</v>
      </c>
      <c r="J315" s="2"/>
      <c r="K315" s="2">
        <f>'SP civilistico'!K58</f>
        <v>0</v>
      </c>
      <c r="L315" s="2"/>
    </row>
    <row r="316" spans="1:12" ht="15" customHeight="1" x14ac:dyDescent="0.2">
      <c r="A316" s="60" t="s">
        <v>411</v>
      </c>
      <c r="B316" s="60"/>
      <c r="C316" s="2"/>
      <c r="D316" s="2"/>
      <c r="E316" s="28"/>
      <c r="F316" s="2"/>
      <c r="G316" s="2"/>
      <c r="H316" s="2"/>
      <c r="I316" s="2"/>
      <c r="J316" s="2"/>
      <c r="K316" s="2"/>
      <c r="L316" s="2"/>
    </row>
    <row r="317" spans="1:12" ht="15" customHeight="1" x14ac:dyDescent="0.2">
      <c r="A317" s="63" t="s">
        <v>197</v>
      </c>
      <c r="B317" s="63"/>
      <c r="C317" s="2">
        <f>'SP civilistico'!C83</f>
        <v>0</v>
      </c>
      <c r="D317" s="2"/>
      <c r="E317" s="28">
        <f>'SP civilistico'!E83</f>
        <v>0</v>
      </c>
      <c r="F317" s="2"/>
      <c r="G317" s="2">
        <f>'SP civilistico'!G83</f>
        <v>0</v>
      </c>
      <c r="H317" s="2"/>
      <c r="I317" s="2">
        <f>'SP civilistico'!I83</f>
        <v>0</v>
      </c>
      <c r="J317" s="2"/>
      <c r="K317" s="2">
        <f>'SP civilistico'!K83</f>
        <v>0</v>
      </c>
      <c r="L317" s="2"/>
    </row>
    <row r="318" spans="1:12" ht="15" customHeight="1" x14ac:dyDescent="0.2">
      <c r="A318" s="63" t="s">
        <v>200</v>
      </c>
      <c r="B318" s="63"/>
      <c r="C318" s="2">
        <f>'SP civilistico'!C88</f>
        <v>0</v>
      </c>
      <c r="D318" s="2"/>
      <c r="E318" s="28">
        <f>'SP civilistico'!E88</f>
        <v>0</v>
      </c>
      <c r="F318" s="2"/>
      <c r="G318" s="2">
        <f>'SP civilistico'!G88</f>
        <v>0</v>
      </c>
      <c r="H318" s="2"/>
      <c r="I318" s="2">
        <f>'SP civilistico'!I88</f>
        <v>0</v>
      </c>
      <c r="J318" s="2"/>
      <c r="K318" s="2">
        <f>'SP civilistico'!K88</f>
        <v>0</v>
      </c>
      <c r="L318" s="2"/>
    </row>
    <row r="319" spans="1:12" ht="15" customHeight="1" x14ac:dyDescent="0.2">
      <c r="A319" s="63" t="s">
        <v>201</v>
      </c>
      <c r="B319" s="63"/>
      <c r="C319" s="2">
        <f>'SP civilistico'!C93</f>
        <v>0</v>
      </c>
      <c r="D319" s="2"/>
      <c r="E319" s="28">
        <f>'SP civilistico'!E93</f>
        <v>0</v>
      </c>
      <c r="F319" s="2"/>
      <c r="G319" s="2">
        <f>'SP civilistico'!G93</f>
        <v>0</v>
      </c>
      <c r="H319" s="2"/>
      <c r="I319" s="2">
        <f>'SP civilistico'!I93</f>
        <v>0</v>
      </c>
      <c r="J319" s="2"/>
      <c r="K319" s="2">
        <f>'SP civilistico'!K93</f>
        <v>0</v>
      </c>
      <c r="L319" s="2"/>
    </row>
    <row r="320" spans="1:12" ht="15" customHeight="1" x14ac:dyDescent="0.2">
      <c r="A320" s="66" t="s">
        <v>202</v>
      </c>
      <c r="B320" s="66"/>
      <c r="C320" s="2">
        <f>'SP civilistico'!C108+'SP civilistico'!C103+'SP civilistico'!C98</f>
        <v>0</v>
      </c>
      <c r="D320" s="2"/>
      <c r="E320" s="28">
        <f>'SP civilistico'!E108+'SP civilistico'!E103+'SP civilistico'!E98</f>
        <v>0</v>
      </c>
      <c r="F320" s="2"/>
      <c r="G320" s="2">
        <f>'SP civilistico'!G108+'SP civilistico'!G103+'SP civilistico'!G98</f>
        <v>0</v>
      </c>
      <c r="H320" s="2"/>
      <c r="I320" s="2">
        <f>'SP civilistico'!I108+'SP civilistico'!I103+'SP civilistico'!I98</f>
        <v>0</v>
      </c>
      <c r="J320" s="2"/>
      <c r="K320" s="2">
        <f>'SP civilistico'!K108+'SP civilistico'!K103+'SP civilistico'!K98</f>
        <v>0</v>
      </c>
      <c r="L320" s="2"/>
    </row>
    <row r="321" spans="1:12" ht="15" customHeight="1" x14ac:dyDescent="0.2">
      <c r="A321" s="55" t="s">
        <v>479</v>
      </c>
      <c r="B321" s="55"/>
      <c r="C321" s="2">
        <f>'SP civilistico'!C7</f>
        <v>0</v>
      </c>
      <c r="D321" s="2"/>
      <c r="E321" s="28">
        <f>'SP civilistico'!E7</f>
        <v>0</v>
      </c>
      <c r="F321" s="2"/>
      <c r="G321" s="2">
        <f>'SP civilistico'!G7</f>
        <v>0</v>
      </c>
      <c r="H321" s="2"/>
      <c r="I321" s="2">
        <f>'SP civilistico'!I7</f>
        <v>0</v>
      </c>
      <c r="J321" s="2"/>
      <c r="K321" s="2">
        <f>'SP civilistico'!K7</f>
        <v>0</v>
      </c>
      <c r="L321" s="2"/>
    </row>
    <row r="322" spans="1:12" ht="15" customHeight="1" x14ac:dyDescent="0.2">
      <c r="A322" s="57" t="s">
        <v>183</v>
      </c>
      <c r="B322" s="57"/>
      <c r="C322" s="75">
        <f>SUM(C312:C321)</f>
        <v>0</v>
      </c>
      <c r="D322" s="75"/>
      <c r="E322" s="222">
        <f>SUM(E312:E321)</f>
        <v>0</v>
      </c>
      <c r="F322" s="75"/>
      <c r="G322" s="75">
        <f>SUM(G312:G321)</f>
        <v>0</v>
      </c>
      <c r="H322" s="75"/>
      <c r="I322" s="75">
        <f>SUM(I312:I321)</f>
        <v>0</v>
      </c>
      <c r="J322" s="75"/>
      <c r="K322" s="75">
        <f>SUM(K312:K321)</f>
        <v>0</v>
      </c>
      <c r="L322" s="75"/>
    </row>
    <row r="323" spans="1:12" ht="15" customHeight="1" x14ac:dyDescent="0.2">
      <c r="A323" s="52" t="s">
        <v>412</v>
      </c>
      <c r="B323" s="52"/>
      <c r="C323" s="2">
        <f>C309+C322</f>
        <v>0</v>
      </c>
      <c r="D323" s="2"/>
      <c r="E323" s="28">
        <f>E309+E322</f>
        <v>0</v>
      </c>
      <c r="F323" s="2"/>
      <c r="G323" s="2">
        <f>G309+G322</f>
        <v>0</v>
      </c>
      <c r="H323" s="2"/>
      <c r="I323" s="2">
        <f>I309+I322</f>
        <v>0</v>
      </c>
      <c r="J323" s="2"/>
      <c r="K323" s="2">
        <f>K309+K322</f>
        <v>0</v>
      </c>
      <c r="L323" s="2"/>
    </row>
    <row r="324" spans="1:12" ht="15" customHeight="1" x14ac:dyDescent="0.2">
      <c r="A324" s="20"/>
      <c r="B324" s="20"/>
      <c r="C324" s="2"/>
      <c r="D324" s="2"/>
      <c r="E324" s="28"/>
      <c r="F324" s="2"/>
      <c r="G324" s="2"/>
      <c r="H324" s="2"/>
      <c r="I324" s="53"/>
      <c r="J324" s="2"/>
      <c r="K324" s="53"/>
      <c r="L324" s="2"/>
    </row>
    <row r="325" spans="1:12" ht="15" customHeight="1" x14ac:dyDescent="0.2">
      <c r="A325" s="20" t="s">
        <v>413</v>
      </c>
      <c r="B325" s="20"/>
      <c r="C325" s="8">
        <f>C287-C323</f>
        <v>0</v>
      </c>
      <c r="D325" s="8"/>
      <c r="E325" s="29">
        <f>E287-E323</f>
        <v>0</v>
      </c>
      <c r="F325" s="8"/>
      <c r="G325" s="8">
        <f>G287-G323</f>
        <v>0</v>
      </c>
      <c r="H325" s="8"/>
      <c r="I325" s="8">
        <f>I287-I323</f>
        <v>0</v>
      </c>
      <c r="J325" s="8"/>
      <c r="K325" s="8">
        <f>K287-K323</f>
        <v>0</v>
      </c>
      <c r="L325" s="8"/>
    </row>
    <row r="326" spans="1:12" ht="15" customHeight="1" x14ac:dyDescent="0.2">
      <c r="A326" s="52"/>
      <c r="B326" s="52"/>
      <c r="C326" s="2"/>
      <c r="D326" s="2"/>
      <c r="E326" s="28"/>
      <c r="F326" s="2"/>
      <c r="G326" s="2"/>
      <c r="H326" s="2"/>
      <c r="I326" s="53"/>
      <c r="J326" s="2"/>
      <c r="K326" s="53"/>
      <c r="L326" s="2"/>
    </row>
    <row r="327" spans="1:12" ht="15" customHeight="1" x14ac:dyDescent="0.2">
      <c r="A327" s="20" t="s">
        <v>414</v>
      </c>
      <c r="B327" s="20"/>
      <c r="C327" s="8">
        <f>'SP civilistico'!C151</f>
        <v>0</v>
      </c>
      <c r="D327" s="8"/>
      <c r="E327" s="29">
        <f>'SP civilistico'!E151</f>
        <v>0</v>
      </c>
      <c r="F327" s="8"/>
      <c r="G327" s="8">
        <f>'SP civilistico'!G151</f>
        <v>0</v>
      </c>
      <c r="H327" s="8"/>
      <c r="I327" s="8">
        <f>'SP civilistico'!I151</f>
        <v>0</v>
      </c>
      <c r="J327" s="8"/>
      <c r="K327" s="8">
        <f>'SP civilistico'!K151</f>
        <v>0</v>
      </c>
      <c r="L327" s="8"/>
    </row>
    <row r="328" spans="1:12" ht="15" customHeight="1" x14ac:dyDescent="0.2">
      <c r="A328" s="20"/>
      <c r="B328" s="20"/>
      <c r="C328" s="2"/>
      <c r="D328" s="2"/>
      <c r="E328" s="28"/>
      <c r="F328" s="2"/>
      <c r="G328" s="2"/>
      <c r="H328" s="2"/>
      <c r="I328" s="53"/>
      <c r="J328" s="2"/>
      <c r="K328" s="53"/>
      <c r="L328" s="2"/>
    </row>
    <row r="329" spans="1:12" ht="15" customHeight="1" x14ac:dyDescent="0.2">
      <c r="A329" s="20" t="s">
        <v>415</v>
      </c>
      <c r="B329" s="20"/>
      <c r="C329" s="8">
        <f>C325+C327</f>
        <v>0</v>
      </c>
      <c r="D329" s="8"/>
      <c r="E329" s="29">
        <f>E325+E327</f>
        <v>0</v>
      </c>
      <c r="F329" s="8"/>
      <c r="G329" s="8">
        <f>G325+G327</f>
        <v>0</v>
      </c>
      <c r="H329" s="8"/>
      <c r="I329" s="8">
        <f>I325+I327</f>
        <v>0</v>
      </c>
      <c r="J329" s="8"/>
      <c r="K329" s="8">
        <f>K325+K327</f>
        <v>0</v>
      </c>
      <c r="L329" s="8"/>
    </row>
    <row r="330" spans="1:12" ht="15" customHeight="1" x14ac:dyDescent="0.2">
      <c r="A330" s="20"/>
      <c r="B330" s="20"/>
      <c r="C330" s="2"/>
      <c r="D330" s="2"/>
      <c r="E330" s="28"/>
      <c r="F330" s="2"/>
      <c r="G330" s="2"/>
      <c r="H330" s="2"/>
      <c r="I330" s="53"/>
      <c r="J330" s="2"/>
      <c r="K330" s="53"/>
      <c r="L330" s="2"/>
    </row>
    <row r="331" spans="1:12" ht="15" customHeight="1" x14ac:dyDescent="0.2">
      <c r="A331" s="20" t="s">
        <v>416</v>
      </c>
      <c r="B331" s="20"/>
      <c r="C331" s="58">
        <f>C261</f>
        <v>0</v>
      </c>
      <c r="D331" s="58" t="s">
        <v>568</v>
      </c>
      <c r="E331" s="216">
        <f>E261</f>
        <v>0</v>
      </c>
      <c r="F331" s="58" t="s">
        <v>568</v>
      </c>
      <c r="G331" s="58">
        <f>G261</f>
        <v>0</v>
      </c>
      <c r="H331" s="58" t="s">
        <v>568</v>
      </c>
      <c r="I331" s="58">
        <f>I261</f>
        <v>0</v>
      </c>
      <c r="J331" s="58" t="s">
        <v>568</v>
      </c>
      <c r="K331" s="58">
        <f>K261</f>
        <v>0</v>
      </c>
      <c r="L331" s="58" t="s">
        <v>568</v>
      </c>
    </row>
    <row r="332" spans="1:12" ht="15" customHeight="1" x14ac:dyDescent="0.2">
      <c r="C332" s="32"/>
      <c r="D332" s="32"/>
      <c r="E332" s="226"/>
      <c r="F332" s="32"/>
      <c r="G332" s="32"/>
      <c r="H332" s="32"/>
      <c r="J332" s="32"/>
      <c r="L332" s="32"/>
    </row>
    <row r="333" spans="1:12" ht="15" customHeight="1" x14ac:dyDescent="0.2">
      <c r="C333" s="32"/>
      <c r="D333" s="32"/>
      <c r="E333" s="226"/>
      <c r="F333" s="32"/>
      <c r="G333" s="32"/>
      <c r="H333" s="32"/>
      <c r="J333" s="32"/>
      <c r="L333" s="32"/>
    </row>
    <row r="334" spans="1:12" ht="15" customHeight="1" x14ac:dyDescent="0.2"/>
    <row r="335" spans="1:12" ht="15" customHeight="1" x14ac:dyDescent="0.2"/>
    <row r="336" spans="1:12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</sheetData>
  <phoneticPr fontId="0" type="noConversion"/>
  <printOptions horizontalCentered="1" headings="1"/>
  <pageMargins left="0.39370078740157483" right="0.39370078740157483" top="0.78740157480314965" bottom="0.78740157480314965" header="0.51181102362204722" footer="0.51181102362204722"/>
  <pageSetup paperSize="9" scale="9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5"/>
  <sheetViews>
    <sheetView zoomScaleNormal="100" workbookViewId="0">
      <selection activeCell="A76" sqref="A76"/>
    </sheetView>
  </sheetViews>
  <sheetFormatPr defaultRowHeight="12.75" x14ac:dyDescent="0.2"/>
  <cols>
    <col min="1" max="1" width="59.85546875" bestFit="1" customWidth="1"/>
    <col min="3" max="3" width="10.85546875" customWidth="1"/>
    <col min="4" max="4" width="2.7109375" customWidth="1"/>
    <col min="5" max="5" width="10.85546875" customWidth="1"/>
    <col min="6" max="6" width="2.7109375" customWidth="1"/>
    <col min="7" max="7" width="10.85546875" customWidth="1"/>
    <col min="8" max="8" width="2.7109375" customWidth="1"/>
    <col min="9" max="9" width="10.85546875" customWidth="1"/>
    <col min="10" max="10" width="2.7109375" customWidth="1"/>
    <col min="11" max="11" width="10.85546875" customWidth="1"/>
    <col min="12" max="12" width="2.7109375" customWidth="1"/>
  </cols>
  <sheetData>
    <row r="1" spans="1:12" ht="15" customHeight="1" x14ac:dyDescent="0.25">
      <c r="A1" s="202" t="s">
        <v>251</v>
      </c>
      <c r="B1" s="203"/>
      <c r="C1" s="210">
        <f>+'SP civilistico'!C2</f>
        <v>0</v>
      </c>
      <c r="D1" s="210"/>
      <c r="E1" s="210">
        <f>+'SP civilistico'!E2</f>
        <v>1</v>
      </c>
      <c r="F1" s="210"/>
      <c r="G1" s="210">
        <f>+'SP civilistico'!G2</f>
        <v>2</v>
      </c>
      <c r="H1" s="210"/>
      <c r="I1" s="210">
        <f>+'SP civilistico'!I2</f>
        <v>3</v>
      </c>
      <c r="J1" s="210"/>
      <c r="K1" s="211">
        <f>+'SP civilistico'!K2</f>
        <v>4</v>
      </c>
      <c r="L1" s="210"/>
    </row>
    <row r="2" spans="1:12" ht="15" customHeight="1" x14ac:dyDescent="0.2">
      <c r="A2" s="156"/>
      <c r="B2" s="1"/>
      <c r="C2" s="22"/>
      <c r="D2" s="22"/>
      <c r="E2" s="22"/>
      <c r="F2" s="22"/>
      <c r="G2" s="22"/>
      <c r="H2" s="22"/>
      <c r="I2" s="11"/>
      <c r="J2" s="22"/>
      <c r="K2" s="7"/>
      <c r="L2" s="22"/>
    </row>
    <row r="3" spans="1:12" ht="15" customHeight="1" x14ac:dyDescent="0.2">
      <c r="A3" s="157" t="s">
        <v>252</v>
      </c>
      <c r="B3" s="4"/>
      <c r="C3" s="22"/>
      <c r="D3" s="22"/>
      <c r="E3" s="22"/>
      <c r="F3" s="22"/>
      <c r="G3" s="22"/>
      <c r="H3" s="22"/>
      <c r="I3" s="11"/>
      <c r="J3" s="22"/>
      <c r="K3" s="7"/>
      <c r="L3" s="22"/>
    </row>
    <row r="4" spans="1:12" ht="15" customHeight="1" x14ac:dyDescent="0.2">
      <c r="A4" s="158" t="s">
        <v>253</v>
      </c>
      <c r="B4" s="1"/>
      <c r="C4" s="22"/>
      <c r="D4" s="22"/>
      <c r="E4" s="22"/>
      <c r="F4" s="22"/>
      <c r="G4" s="11"/>
      <c r="H4" s="22"/>
      <c r="I4" s="11"/>
      <c r="J4" s="22"/>
      <c r="K4" s="7"/>
      <c r="L4" s="22"/>
    </row>
    <row r="5" spans="1:12" ht="15" customHeight="1" x14ac:dyDescent="0.2">
      <c r="A5" s="159" t="s">
        <v>12</v>
      </c>
      <c r="B5" s="1"/>
      <c r="C5" s="22"/>
      <c r="D5" s="22"/>
      <c r="E5" s="22"/>
      <c r="F5" s="22"/>
      <c r="G5" s="11"/>
      <c r="H5" s="22"/>
      <c r="I5" s="11"/>
      <c r="J5" s="22"/>
      <c r="K5" s="7"/>
      <c r="L5" s="22"/>
    </row>
    <row r="6" spans="1:12" ht="15" customHeight="1" x14ac:dyDescent="0.2">
      <c r="A6" s="159" t="s">
        <v>254</v>
      </c>
      <c r="B6" s="1"/>
      <c r="C6" s="22"/>
      <c r="D6" s="22"/>
      <c r="E6" s="22"/>
      <c r="F6" s="22"/>
      <c r="G6" s="11"/>
      <c r="H6" s="22"/>
      <c r="I6" s="11"/>
      <c r="J6" s="22"/>
      <c r="K6" s="7"/>
      <c r="L6" s="22"/>
    </row>
    <row r="7" spans="1:12" ht="15" customHeight="1" x14ac:dyDescent="0.2">
      <c r="A7" s="159" t="s">
        <v>255</v>
      </c>
      <c r="B7" s="1"/>
      <c r="C7" s="22"/>
      <c r="D7" s="22"/>
      <c r="E7" s="22"/>
      <c r="F7" s="22"/>
      <c r="G7" s="11"/>
      <c r="H7" s="22"/>
      <c r="I7" s="11"/>
      <c r="J7" s="22"/>
      <c r="K7" s="7"/>
      <c r="L7" s="22"/>
    </row>
    <row r="8" spans="1:12" ht="15" customHeight="1" x14ac:dyDescent="0.2">
      <c r="A8" s="159" t="s">
        <v>256</v>
      </c>
      <c r="B8" s="1"/>
      <c r="C8" s="24">
        <f>C9+C10+C11</f>
        <v>0</v>
      </c>
      <c r="D8" s="24"/>
      <c r="E8" s="24">
        <f>E9+E10+E11</f>
        <v>0</v>
      </c>
      <c r="F8" s="24"/>
      <c r="G8" s="2">
        <f>G9+G10+G11</f>
        <v>0</v>
      </c>
      <c r="H8" s="24"/>
      <c r="I8" s="2">
        <f>I9+I10+I11</f>
        <v>0</v>
      </c>
      <c r="J8" s="24"/>
      <c r="K8" s="17">
        <f>K9+K10+K11</f>
        <v>0</v>
      </c>
      <c r="L8" s="24"/>
    </row>
    <row r="9" spans="1:12" ht="15" customHeight="1" x14ac:dyDescent="0.2">
      <c r="A9" s="160"/>
      <c r="B9" s="1" t="s">
        <v>257</v>
      </c>
      <c r="C9" s="21"/>
      <c r="D9" s="22"/>
      <c r="E9" s="22"/>
      <c r="F9" s="22"/>
      <c r="G9" s="11"/>
      <c r="H9" s="22"/>
      <c r="I9" s="11"/>
      <c r="J9" s="22"/>
      <c r="K9" s="7"/>
      <c r="L9" s="22"/>
    </row>
    <row r="10" spans="1:12" ht="15" customHeight="1" x14ac:dyDescent="0.2">
      <c r="A10" s="160"/>
      <c r="B10" s="1" t="s">
        <v>258</v>
      </c>
      <c r="C10" s="22"/>
      <c r="D10" s="22"/>
      <c r="E10" s="22"/>
      <c r="F10" s="22"/>
      <c r="G10" s="11"/>
      <c r="H10" s="22"/>
      <c r="I10" s="11"/>
      <c r="J10" s="22"/>
      <c r="K10" s="7"/>
      <c r="L10" s="22"/>
    </row>
    <row r="11" spans="1:12" ht="15" customHeight="1" x14ac:dyDescent="0.2">
      <c r="A11" s="160"/>
      <c r="B11" s="1" t="s">
        <v>259</v>
      </c>
      <c r="C11" s="22"/>
      <c r="D11" s="22"/>
      <c r="E11" s="22"/>
      <c r="F11" s="22"/>
      <c r="G11" s="11"/>
      <c r="H11" s="22"/>
      <c r="I11" s="11"/>
      <c r="J11" s="22"/>
      <c r="K11" s="7"/>
      <c r="L11" s="22"/>
    </row>
    <row r="12" spans="1:12" ht="15" customHeight="1" x14ac:dyDescent="0.2">
      <c r="A12" s="157" t="s">
        <v>183</v>
      </c>
      <c r="B12" s="4"/>
      <c r="C12" s="23">
        <f>C4+C5+C6+C7+C8</f>
        <v>0</v>
      </c>
      <c r="D12" s="23"/>
      <c r="E12" s="23">
        <f>E4+E5+E6+E7+E8</f>
        <v>0</v>
      </c>
      <c r="F12" s="23"/>
      <c r="G12" s="29">
        <f>G4+G5+G6+G7+G8</f>
        <v>0</v>
      </c>
      <c r="H12" s="23"/>
      <c r="I12" s="29">
        <f>I4+I5+I6+I7+I8</f>
        <v>0</v>
      </c>
      <c r="J12" s="23"/>
      <c r="K12" s="5">
        <f>K4+K5+K6+K7+K8</f>
        <v>0</v>
      </c>
      <c r="L12" s="23"/>
    </row>
    <row r="13" spans="1:12" ht="15" customHeight="1" x14ac:dyDescent="0.2">
      <c r="A13" s="157" t="s">
        <v>260</v>
      </c>
      <c r="B13" s="4"/>
      <c r="C13" s="22"/>
      <c r="D13" s="22"/>
      <c r="E13" s="22"/>
      <c r="F13" s="22"/>
      <c r="G13" s="11"/>
      <c r="H13" s="22"/>
      <c r="I13" s="11"/>
      <c r="J13" s="22"/>
      <c r="K13" s="7"/>
      <c r="L13" s="22"/>
    </row>
    <row r="14" spans="1:12" ht="15" customHeight="1" x14ac:dyDescent="0.2">
      <c r="A14" s="159" t="s">
        <v>261</v>
      </c>
      <c r="B14" s="1"/>
      <c r="C14" s="22"/>
      <c r="D14" s="22"/>
      <c r="E14" s="22"/>
      <c r="F14" s="22"/>
      <c r="G14" s="11"/>
      <c r="H14" s="22"/>
      <c r="I14" s="11"/>
      <c r="J14" s="22"/>
      <c r="K14" s="7"/>
      <c r="L14" s="22"/>
    </row>
    <row r="15" spans="1:12" ht="15" customHeight="1" x14ac:dyDescent="0.2">
      <c r="A15" s="159" t="s">
        <v>262</v>
      </c>
      <c r="B15" s="1"/>
      <c r="C15" s="15">
        <f>C16+C17</f>
        <v>0</v>
      </c>
      <c r="D15" s="15"/>
      <c r="E15" s="15">
        <f>E16+E17</f>
        <v>0</v>
      </c>
      <c r="F15" s="15"/>
      <c r="G15" s="15">
        <f>G16+G17</f>
        <v>0</v>
      </c>
      <c r="H15" s="15"/>
      <c r="I15" s="15">
        <f>I16+I17</f>
        <v>0</v>
      </c>
      <c r="J15" s="15"/>
      <c r="K15" s="31">
        <f>K16+K17</f>
        <v>0</v>
      </c>
      <c r="L15" s="15"/>
    </row>
    <row r="16" spans="1:12" ht="15" customHeight="1" x14ac:dyDescent="0.2">
      <c r="A16" s="159"/>
      <c r="B16" s="1" t="s">
        <v>298</v>
      </c>
      <c r="C16" s="22"/>
      <c r="D16" s="22"/>
      <c r="E16" s="22"/>
      <c r="F16" s="22"/>
      <c r="G16" s="11"/>
      <c r="H16" s="22"/>
      <c r="I16" s="11"/>
      <c r="J16" s="22"/>
      <c r="K16" s="7"/>
      <c r="L16" s="22"/>
    </row>
    <row r="17" spans="1:12" ht="15" customHeight="1" x14ac:dyDescent="0.2">
      <c r="A17" s="159"/>
      <c r="B17" s="1" t="s">
        <v>299</v>
      </c>
      <c r="C17" s="22"/>
      <c r="D17" s="22"/>
      <c r="E17" s="22"/>
      <c r="F17" s="22"/>
      <c r="G17" s="11"/>
      <c r="H17" s="22"/>
      <c r="I17" s="11"/>
      <c r="J17" s="22"/>
      <c r="K17" s="7"/>
      <c r="L17" s="22"/>
    </row>
    <row r="18" spans="1:12" ht="15" customHeight="1" x14ac:dyDescent="0.2">
      <c r="A18" s="159" t="s">
        <v>263</v>
      </c>
      <c r="B18" s="1"/>
      <c r="C18" s="22"/>
      <c r="D18" s="22"/>
      <c r="E18" s="22"/>
      <c r="F18" s="22"/>
      <c r="G18" s="11"/>
      <c r="H18" s="22"/>
      <c r="I18" s="11"/>
      <c r="J18" s="22"/>
      <c r="K18" s="7"/>
      <c r="L18" s="22"/>
    </row>
    <row r="19" spans="1:12" ht="15" customHeight="1" x14ac:dyDescent="0.2">
      <c r="A19" s="159" t="s">
        <v>264</v>
      </c>
      <c r="B19" s="1"/>
      <c r="C19" s="26">
        <f>C20+C21+C22+C23+C24</f>
        <v>0</v>
      </c>
      <c r="D19" s="26"/>
      <c r="E19" s="26">
        <f>E20+E21+E22+E23+E24</f>
        <v>0</v>
      </c>
      <c r="F19" s="26"/>
      <c r="G19" s="15">
        <f>G20+G21+G22+G23+G24</f>
        <v>0</v>
      </c>
      <c r="H19" s="26"/>
      <c r="I19" s="15">
        <f>I20+I21+I22+I24</f>
        <v>0</v>
      </c>
      <c r="J19" s="26"/>
      <c r="K19" s="31">
        <f>K20+K21+K22+K23+K24</f>
        <v>0</v>
      </c>
      <c r="L19" s="26"/>
    </row>
    <row r="20" spans="1:12" ht="15" customHeight="1" x14ac:dyDescent="0.2">
      <c r="A20" s="161" t="s">
        <v>265</v>
      </c>
      <c r="B20" s="1"/>
      <c r="C20" s="22"/>
      <c r="D20" s="22"/>
      <c r="E20" s="22"/>
      <c r="F20" s="22"/>
      <c r="G20" s="11"/>
      <c r="H20" s="22"/>
      <c r="I20" s="11"/>
      <c r="J20" s="22"/>
      <c r="K20" s="7"/>
      <c r="L20" s="22"/>
    </row>
    <row r="21" spans="1:12" ht="15" customHeight="1" x14ac:dyDescent="0.2">
      <c r="A21" s="161" t="s">
        <v>266</v>
      </c>
      <c r="B21" s="1"/>
      <c r="C21" s="22"/>
      <c r="D21" s="22"/>
      <c r="E21" s="22"/>
      <c r="F21" s="22"/>
      <c r="G21" s="11"/>
      <c r="H21" s="22"/>
      <c r="I21" s="11"/>
      <c r="J21" s="22"/>
      <c r="K21" s="7"/>
      <c r="L21" s="22"/>
    </row>
    <row r="22" spans="1:12" ht="15" customHeight="1" x14ac:dyDescent="0.2">
      <c r="A22" s="161" t="s">
        <v>267</v>
      </c>
      <c r="B22" s="1"/>
      <c r="C22" s="22"/>
      <c r="D22" s="22"/>
      <c r="E22" s="22"/>
      <c r="F22" s="22"/>
      <c r="G22" s="11"/>
      <c r="H22" s="22"/>
      <c r="I22" s="11"/>
      <c r="J22" s="22"/>
      <c r="K22" s="7"/>
      <c r="L22" s="22"/>
    </row>
    <row r="23" spans="1:12" ht="15" customHeight="1" x14ac:dyDescent="0.2">
      <c r="A23" s="161" t="s">
        <v>268</v>
      </c>
      <c r="B23" s="1"/>
      <c r="C23" s="22"/>
      <c r="D23" s="22"/>
      <c r="E23" s="22"/>
      <c r="F23" s="22"/>
      <c r="G23" s="22"/>
      <c r="H23" s="22"/>
      <c r="I23" s="22"/>
      <c r="J23" s="22"/>
      <c r="K23" s="7"/>
      <c r="L23" s="22"/>
    </row>
    <row r="24" spans="1:12" ht="15" customHeight="1" x14ac:dyDescent="0.2">
      <c r="A24" s="161" t="s">
        <v>269</v>
      </c>
      <c r="B24" s="1"/>
      <c r="C24" s="22"/>
      <c r="D24" s="22"/>
      <c r="E24" s="22"/>
      <c r="F24" s="22"/>
      <c r="G24" s="11"/>
      <c r="H24" s="22"/>
      <c r="I24" s="11"/>
      <c r="J24" s="22"/>
      <c r="K24" s="7"/>
      <c r="L24" s="22"/>
    </row>
    <row r="25" spans="1:12" ht="15" customHeight="1" x14ac:dyDescent="0.2">
      <c r="A25" s="159" t="s">
        <v>270</v>
      </c>
      <c r="B25" s="1"/>
      <c r="C25" s="21">
        <f>C26+C27+C28+C31</f>
        <v>0</v>
      </c>
      <c r="D25" s="21"/>
      <c r="E25" s="21">
        <f>E26+E27+E28+E31</f>
        <v>0</v>
      </c>
      <c r="F25" s="21"/>
      <c r="G25" s="28">
        <f>G26+G27+G28+G31</f>
        <v>0</v>
      </c>
      <c r="H25" s="21"/>
      <c r="I25" s="28">
        <f>I26+I27+I28+I31</f>
        <v>0</v>
      </c>
      <c r="J25" s="21"/>
      <c r="K25" s="3">
        <f>K26+K27+K28+K31</f>
        <v>0</v>
      </c>
      <c r="L25" s="21"/>
    </row>
    <row r="26" spans="1:12" ht="15" customHeight="1" x14ac:dyDescent="0.2">
      <c r="A26" s="161" t="s">
        <v>271</v>
      </c>
      <c r="B26" s="1"/>
      <c r="C26" s="22"/>
      <c r="D26" s="22"/>
      <c r="E26" s="22"/>
      <c r="F26" s="22"/>
      <c r="G26" s="11"/>
      <c r="H26" s="22"/>
      <c r="I26" s="11"/>
      <c r="J26" s="22"/>
      <c r="K26" s="7"/>
      <c r="L26" s="22"/>
    </row>
    <row r="27" spans="1:12" ht="15" customHeight="1" x14ac:dyDescent="0.2">
      <c r="A27" s="161" t="s">
        <v>272</v>
      </c>
      <c r="B27" s="1"/>
      <c r="C27" s="22"/>
      <c r="D27" s="22"/>
      <c r="E27" s="22"/>
      <c r="F27" s="22"/>
      <c r="G27" s="11"/>
      <c r="H27" s="22"/>
      <c r="I27" s="11"/>
      <c r="J27" s="22"/>
      <c r="K27" s="7"/>
      <c r="L27" s="22"/>
    </row>
    <row r="28" spans="1:12" ht="15" customHeight="1" x14ac:dyDescent="0.2">
      <c r="A28" s="161" t="s">
        <v>273</v>
      </c>
      <c r="B28" s="1"/>
      <c r="C28" s="21">
        <f>C29+C30</f>
        <v>0</v>
      </c>
      <c r="D28" s="21"/>
      <c r="E28" s="21">
        <f>E29+E30</f>
        <v>0</v>
      </c>
      <c r="F28" s="21"/>
      <c r="G28" s="28">
        <f>G29+G30</f>
        <v>0</v>
      </c>
      <c r="H28" s="21"/>
      <c r="I28" s="28">
        <f>I29+I30</f>
        <v>0</v>
      </c>
      <c r="J28" s="21"/>
      <c r="K28" s="3">
        <f>K29+K30</f>
        <v>0</v>
      </c>
      <c r="L28" s="21"/>
    </row>
    <row r="29" spans="1:12" ht="15" customHeight="1" x14ac:dyDescent="0.2">
      <c r="A29" s="160"/>
      <c r="B29" s="1" t="s">
        <v>257</v>
      </c>
      <c r="C29" s="22"/>
      <c r="D29" s="22"/>
      <c r="E29" s="22"/>
      <c r="F29" s="22"/>
      <c r="G29" s="11"/>
      <c r="H29" s="22"/>
      <c r="I29" s="11"/>
      <c r="J29" s="22"/>
      <c r="K29" s="7"/>
      <c r="L29" s="22"/>
    </row>
    <row r="30" spans="1:12" ht="15" customHeight="1" x14ac:dyDescent="0.2">
      <c r="A30" s="160"/>
      <c r="B30" s="1" t="s">
        <v>259</v>
      </c>
      <c r="C30" s="22"/>
      <c r="D30" s="22"/>
      <c r="E30" s="22"/>
      <c r="F30" s="22"/>
      <c r="G30" s="11"/>
      <c r="H30" s="22"/>
      <c r="I30" s="11"/>
      <c r="J30" s="22"/>
      <c r="K30" s="7"/>
      <c r="L30" s="22"/>
    </row>
    <row r="31" spans="1:12" ht="15" customHeight="1" x14ac:dyDescent="0.2">
      <c r="A31" s="161" t="s">
        <v>13</v>
      </c>
      <c r="B31" s="1"/>
      <c r="C31" s="21">
        <f>C32+C33</f>
        <v>0</v>
      </c>
      <c r="D31" s="21"/>
      <c r="E31" s="21">
        <f>E32+E33</f>
        <v>0</v>
      </c>
      <c r="F31" s="21"/>
      <c r="G31" s="28">
        <f>G32+G33</f>
        <v>0</v>
      </c>
      <c r="H31" s="21"/>
      <c r="I31" s="28">
        <f>I32+I33</f>
        <v>0</v>
      </c>
      <c r="J31" s="21"/>
      <c r="K31" s="3">
        <f>K32+K33</f>
        <v>0</v>
      </c>
      <c r="L31" s="21"/>
    </row>
    <row r="32" spans="1:12" ht="15" customHeight="1" x14ac:dyDescent="0.2">
      <c r="A32" s="160"/>
      <c r="B32" s="1" t="s">
        <v>257</v>
      </c>
      <c r="C32" s="22"/>
      <c r="D32" s="22"/>
      <c r="E32" s="22"/>
      <c r="F32" s="22"/>
      <c r="G32" s="11"/>
      <c r="H32" s="22"/>
      <c r="I32" s="11"/>
      <c r="J32" s="22"/>
      <c r="K32" s="7"/>
      <c r="L32" s="22"/>
    </row>
    <row r="33" spans="1:12" ht="15" customHeight="1" x14ac:dyDescent="0.2">
      <c r="A33" s="160"/>
      <c r="B33" s="1" t="s">
        <v>259</v>
      </c>
      <c r="C33" s="22"/>
      <c r="D33" s="22"/>
      <c r="E33" s="22"/>
      <c r="F33" s="22"/>
      <c r="G33" s="11"/>
      <c r="H33" s="22"/>
      <c r="I33" s="11"/>
      <c r="J33" s="22"/>
      <c r="K33" s="7"/>
      <c r="L33" s="22"/>
    </row>
    <row r="34" spans="1:12" ht="15" customHeight="1" x14ac:dyDescent="0.2">
      <c r="A34" s="159" t="s">
        <v>14</v>
      </c>
      <c r="B34" s="1"/>
      <c r="C34" s="22"/>
      <c r="D34" s="22"/>
      <c r="E34" s="22"/>
      <c r="F34" s="22"/>
      <c r="G34" s="11"/>
      <c r="H34" s="22"/>
      <c r="I34" s="11"/>
      <c r="J34" s="22"/>
      <c r="K34" s="7"/>
      <c r="L34" s="22"/>
    </row>
    <row r="35" spans="1:12" ht="15" customHeight="1" x14ac:dyDescent="0.2">
      <c r="A35" s="159" t="s">
        <v>274</v>
      </c>
      <c r="B35" s="1"/>
      <c r="C35" s="27"/>
      <c r="D35" s="27"/>
      <c r="E35" s="27"/>
      <c r="F35" s="27"/>
      <c r="G35" s="6"/>
      <c r="H35" s="27"/>
      <c r="I35" s="6"/>
      <c r="J35" s="27"/>
      <c r="K35" s="16"/>
      <c r="L35" s="27"/>
    </row>
    <row r="36" spans="1:12" ht="15" customHeight="1" x14ac:dyDescent="0.2">
      <c r="A36" s="159" t="s">
        <v>275</v>
      </c>
      <c r="B36" s="1"/>
      <c r="C36" s="24">
        <f>C37+C38</f>
        <v>0</v>
      </c>
      <c r="D36" s="24"/>
      <c r="E36" s="24">
        <f>E37+E38</f>
        <v>0</v>
      </c>
      <c r="F36" s="24"/>
      <c r="G36" s="2">
        <f>G37+G38</f>
        <v>0</v>
      </c>
      <c r="H36" s="24"/>
      <c r="I36" s="2">
        <f>I37+I38</f>
        <v>0</v>
      </c>
      <c r="J36" s="24"/>
      <c r="K36" s="17">
        <f>K37+K38</f>
        <v>0</v>
      </c>
      <c r="L36" s="24"/>
    </row>
    <row r="37" spans="1:12" ht="15" customHeight="1" x14ac:dyDescent="0.2">
      <c r="A37" s="160"/>
      <c r="B37" s="1" t="s">
        <v>257</v>
      </c>
      <c r="C37" s="27"/>
      <c r="D37" s="27"/>
      <c r="E37" s="27"/>
      <c r="F37" s="27"/>
      <c r="G37" s="11"/>
      <c r="H37" s="22"/>
      <c r="I37" s="11"/>
      <c r="J37" s="27"/>
      <c r="K37" s="16"/>
      <c r="L37" s="27"/>
    </row>
    <row r="38" spans="1:12" ht="15" customHeight="1" x14ac:dyDescent="0.2">
      <c r="A38" s="160"/>
      <c r="B38" s="1" t="s">
        <v>259</v>
      </c>
      <c r="C38" s="27"/>
      <c r="D38" s="27"/>
      <c r="E38" s="27"/>
      <c r="F38" s="27"/>
      <c r="G38" s="11"/>
      <c r="H38" s="27"/>
      <c r="I38" s="6"/>
      <c r="J38" s="27"/>
      <c r="K38" s="16"/>
      <c r="L38" s="27"/>
    </row>
    <row r="39" spans="1:12" ht="15" customHeight="1" x14ac:dyDescent="0.2">
      <c r="A39" s="159" t="s">
        <v>276</v>
      </c>
      <c r="B39" s="1"/>
      <c r="C39" s="15">
        <f>C40+C41</f>
        <v>0</v>
      </c>
      <c r="D39" s="15"/>
      <c r="E39" s="15">
        <f>E40+E41</f>
        <v>0</v>
      </c>
      <c r="F39" s="15"/>
      <c r="G39" s="15">
        <f>G40+G41</f>
        <v>0</v>
      </c>
      <c r="H39" s="15"/>
      <c r="I39" s="15">
        <f>I40+I41</f>
        <v>0</v>
      </c>
      <c r="J39" s="15"/>
      <c r="K39" s="31">
        <f>K40+K41</f>
        <v>0</v>
      </c>
      <c r="L39" s="15"/>
    </row>
    <row r="40" spans="1:12" ht="15" customHeight="1" x14ac:dyDescent="0.2">
      <c r="A40" s="159"/>
      <c r="B40" s="1" t="s">
        <v>300</v>
      </c>
      <c r="C40" s="15"/>
      <c r="D40" s="27"/>
      <c r="E40" s="27"/>
      <c r="F40" s="27"/>
      <c r="G40" s="6"/>
      <c r="H40" s="27"/>
      <c r="I40" s="6"/>
      <c r="J40" s="27"/>
      <c r="K40" s="16"/>
      <c r="L40" s="27"/>
    </row>
    <row r="41" spans="1:12" ht="15" customHeight="1" x14ac:dyDescent="0.2">
      <c r="A41" s="159"/>
      <c r="B41" s="1" t="s">
        <v>301</v>
      </c>
      <c r="C41" s="27"/>
      <c r="D41" s="27"/>
      <c r="E41" s="27"/>
      <c r="F41" s="27"/>
      <c r="G41" s="6"/>
      <c r="H41" s="27"/>
      <c r="I41" s="6"/>
      <c r="J41" s="27"/>
      <c r="K41" s="16"/>
      <c r="L41" s="27"/>
    </row>
    <row r="42" spans="1:12" ht="15" customHeight="1" x14ac:dyDescent="0.2">
      <c r="A42" s="168" t="s">
        <v>183</v>
      </c>
      <c r="B42" s="169"/>
      <c r="C42" s="171">
        <f>C14+C15+C18+C19+C25+C34+C35+C36+C39</f>
        <v>0</v>
      </c>
      <c r="D42" s="171"/>
      <c r="E42" s="171">
        <f>E14+E15+E18+E19+E25+E34+E35+E36+E39</f>
        <v>0</v>
      </c>
      <c r="F42" s="171"/>
      <c r="G42" s="170">
        <f>G14+G15+G18+G19+G25+G34+G35+G36+G39</f>
        <v>0</v>
      </c>
      <c r="H42" s="171"/>
      <c r="I42" s="170">
        <f>I14+I15+I18+I19+I25+I34+I35+I36+I39</f>
        <v>0</v>
      </c>
      <c r="J42" s="171"/>
      <c r="K42" s="172">
        <f>K14+K15+K18+K19+K25+K34+K35+K36+K39</f>
        <v>0</v>
      </c>
      <c r="L42" s="171"/>
    </row>
    <row r="43" spans="1:12" ht="15" customHeight="1" x14ac:dyDescent="0.2">
      <c r="A43" s="178" t="s">
        <v>277</v>
      </c>
      <c r="B43" s="179"/>
      <c r="C43" s="181">
        <f>C12-C42</f>
        <v>0</v>
      </c>
      <c r="D43" s="181"/>
      <c r="E43" s="181">
        <f>E12-E42</f>
        <v>0</v>
      </c>
      <c r="F43" s="181"/>
      <c r="G43" s="180">
        <f>G12-G42</f>
        <v>0</v>
      </c>
      <c r="H43" s="181"/>
      <c r="I43" s="180">
        <f>I12-I42</f>
        <v>0</v>
      </c>
      <c r="J43" s="181"/>
      <c r="K43" s="182">
        <f>K12-K42</f>
        <v>0</v>
      </c>
      <c r="L43" s="181"/>
    </row>
    <row r="44" spans="1:12" ht="15" customHeight="1" x14ac:dyDescent="0.2">
      <c r="A44" s="173" t="s">
        <v>278</v>
      </c>
      <c r="B44" s="174"/>
      <c r="C44" s="175"/>
      <c r="D44" s="175"/>
      <c r="E44" s="175"/>
      <c r="F44" s="175"/>
      <c r="G44" s="176"/>
      <c r="H44" s="175"/>
      <c r="I44" s="176"/>
      <c r="J44" s="175"/>
      <c r="K44" s="177"/>
      <c r="L44" s="175"/>
    </row>
    <row r="45" spans="1:12" ht="15" customHeight="1" x14ac:dyDescent="0.2">
      <c r="A45" s="156" t="s">
        <v>279</v>
      </c>
      <c r="B45" s="1"/>
      <c r="C45" s="27"/>
      <c r="D45" s="27"/>
      <c r="E45" s="27"/>
      <c r="F45" s="27"/>
      <c r="G45" s="6"/>
      <c r="H45" s="27"/>
      <c r="I45" s="6"/>
      <c r="J45" s="27"/>
      <c r="K45" s="16"/>
      <c r="L45" s="27"/>
    </row>
    <row r="46" spans="1:12" ht="15" customHeight="1" x14ac:dyDescent="0.2">
      <c r="A46" s="156" t="s">
        <v>280</v>
      </c>
      <c r="B46" s="1"/>
      <c r="C46" s="24">
        <f>C47+C48+C49+C50</f>
        <v>0</v>
      </c>
      <c r="D46" s="24"/>
      <c r="E46" s="24">
        <f>E47+E48+E49+E50</f>
        <v>0</v>
      </c>
      <c r="F46" s="24"/>
      <c r="G46" s="2">
        <f>G47+G48+G49+G50</f>
        <v>0</v>
      </c>
      <c r="H46" s="24"/>
      <c r="I46" s="2">
        <f>I47+I48+I49+I50</f>
        <v>0</v>
      </c>
      <c r="J46" s="24"/>
      <c r="K46" s="17">
        <f>K47+K48+K49+K50</f>
        <v>0</v>
      </c>
      <c r="L46" s="24"/>
    </row>
    <row r="47" spans="1:12" ht="15" customHeight="1" x14ac:dyDescent="0.2">
      <c r="A47" s="159" t="s">
        <v>160</v>
      </c>
      <c r="B47" s="1"/>
      <c r="C47" s="27"/>
      <c r="D47" s="27"/>
      <c r="E47" s="27"/>
      <c r="F47" s="27"/>
      <c r="G47" s="6"/>
      <c r="H47" s="27"/>
      <c r="I47" s="6"/>
      <c r="J47" s="27"/>
      <c r="K47" s="16"/>
      <c r="L47" s="27"/>
    </row>
    <row r="48" spans="1:12" ht="15" customHeight="1" x14ac:dyDescent="0.2">
      <c r="A48" s="159" t="s">
        <v>19</v>
      </c>
      <c r="B48" s="1"/>
      <c r="C48" s="27"/>
      <c r="D48" s="27"/>
      <c r="E48" s="27"/>
      <c r="F48" s="27"/>
      <c r="G48" s="6"/>
      <c r="H48" s="27"/>
      <c r="I48" s="6"/>
      <c r="J48" s="27"/>
      <c r="K48" s="16"/>
      <c r="L48" s="27"/>
    </row>
    <row r="49" spans="1:12" ht="15" customHeight="1" x14ac:dyDescent="0.2">
      <c r="A49" s="159" t="s">
        <v>20</v>
      </c>
      <c r="B49" s="1"/>
      <c r="C49" s="27"/>
      <c r="D49" s="27"/>
      <c r="E49" s="27"/>
      <c r="F49" s="27"/>
      <c r="G49" s="6"/>
      <c r="H49" s="27"/>
      <c r="I49" s="6"/>
      <c r="J49" s="27"/>
      <c r="K49" s="16"/>
      <c r="L49" s="27"/>
    </row>
    <row r="50" spans="1:12" ht="15" customHeight="1" x14ac:dyDescent="0.2">
      <c r="A50" s="159" t="s">
        <v>281</v>
      </c>
      <c r="B50" s="1" t="s">
        <v>198</v>
      </c>
      <c r="C50" s="27"/>
      <c r="D50" s="27"/>
      <c r="E50" s="27"/>
      <c r="F50" s="27"/>
      <c r="G50" s="6"/>
      <c r="H50" s="27"/>
      <c r="I50" s="6"/>
      <c r="J50" s="27"/>
      <c r="K50" s="16"/>
      <c r="L50" s="27"/>
    </row>
    <row r="51" spans="1:12" ht="15" customHeight="1" x14ac:dyDescent="0.2">
      <c r="A51" s="156" t="s">
        <v>282</v>
      </c>
      <c r="B51" s="1"/>
      <c r="C51" s="27"/>
      <c r="D51" s="27"/>
      <c r="E51" s="27"/>
      <c r="F51" s="27"/>
      <c r="G51" s="6"/>
      <c r="H51" s="27"/>
      <c r="I51" s="6"/>
      <c r="J51" s="27"/>
      <c r="K51" s="16"/>
      <c r="L51" s="27"/>
    </row>
    <row r="52" spans="1:12" s="144" customFormat="1" ht="15" customHeight="1" x14ac:dyDescent="0.2">
      <c r="A52" s="162" t="s">
        <v>161</v>
      </c>
      <c r="B52" s="143"/>
      <c r="C52" s="21">
        <f>C53+C54</f>
        <v>0</v>
      </c>
      <c r="D52" s="21"/>
      <c r="E52" s="21">
        <f>E53+E54</f>
        <v>0</v>
      </c>
      <c r="F52" s="21"/>
      <c r="G52" s="21">
        <f>G53+G54</f>
        <v>0</v>
      </c>
      <c r="H52" s="21"/>
      <c r="I52" s="21">
        <f>I53+I54</f>
        <v>0</v>
      </c>
      <c r="J52" s="21"/>
      <c r="K52" s="3">
        <f>K53+K54</f>
        <v>0</v>
      </c>
      <c r="L52" s="21"/>
    </row>
    <row r="53" spans="1:12" s="144" customFormat="1" ht="15" customHeight="1" x14ac:dyDescent="0.2">
      <c r="A53" s="162"/>
      <c r="B53" s="143" t="s">
        <v>168</v>
      </c>
      <c r="C53" s="22"/>
      <c r="D53" s="22"/>
      <c r="E53" s="22"/>
      <c r="F53" s="22"/>
      <c r="G53" s="11"/>
      <c r="H53" s="22"/>
      <c r="I53" s="11"/>
      <c r="J53" s="22"/>
      <c r="K53" s="7"/>
      <c r="L53" s="22"/>
    </row>
    <row r="54" spans="1:12" s="144" customFormat="1" ht="15" customHeight="1" x14ac:dyDescent="0.2">
      <c r="A54" s="162"/>
      <c r="B54" s="143" t="s">
        <v>259</v>
      </c>
      <c r="C54" s="22"/>
      <c r="D54" s="22"/>
      <c r="E54" s="22"/>
      <c r="F54" s="22"/>
      <c r="G54" s="11"/>
      <c r="H54" s="22"/>
      <c r="I54" s="11"/>
      <c r="J54" s="22"/>
      <c r="K54" s="7"/>
      <c r="L54" s="22"/>
    </row>
    <row r="55" spans="1:12" ht="15" customHeight="1" x14ac:dyDescent="0.2">
      <c r="A55" s="157" t="s">
        <v>162</v>
      </c>
      <c r="B55" s="4"/>
      <c r="C55" s="8">
        <f>C45+C46-C51+C52</f>
        <v>0</v>
      </c>
      <c r="D55" s="8"/>
      <c r="E55" s="8">
        <f>E45+E46-E51+E52</f>
        <v>0</v>
      </c>
      <c r="F55" s="8"/>
      <c r="G55" s="8">
        <f>G45+G46-G51+G52</f>
        <v>0</v>
      </c>
      <c r="H55" s="8"/>
      <c r="I55" s="8">
        <f>I45+I46-I51+I52</f>
        <v>0</v>
      </c>
      <c r="J55" s="8"/>
      <c r="K55" s="18">
        <f>K45+K46-K51+K52</f>
        <v>0</v>
      </c>
      <c r="L55" s="8"/>
    </row>
    <row r="56" spans="1:12" ht="15" customHeight="1" x14ac:dyDescent="0.2">
      <c r="A56" s="157" t="s">
        <v>283</v>
      </c>
      <c r="B56" s="4"/>
      <c r="C56" s="24"/>
      <c r="D56" s="24"/>
      <c r="E56" s="24"/>
      <c r="F56" s="24"/>
      <c r="G56" s="2"/>
      <c r="H56" s="24"/>
      <c r="I56" s="2"/>
      <c r="J56" s="24"/>
      <c r="K56" s="17"/>
      <c r="L56" s="24"/>
    </row>
    <row r="57" spans="1:12" ht="15" customHeight="1" x14ac:dyDescent="0.2">
      <c r="A57" s="156" t="s">
        <v>284</v>
      </c>
      <c r="B57" s="1"/>
      <c r="C57" s="24">
        <f>C58+C59+C60</f>
        <v>0</v>
      </c>
      <c r="D57" s="24"/>
      <c r="E57" s="24">
        <f>E58+E59+E60</f>
        <v>0</v>
      </c>
      <c r="F57" s="24"/>
      <c r="G57" s="2">
        <f>G58+G59+G60</f>
        <v>0</v>
      </c>
      <c r="H57" s="24"/>
      <c r="I57" s="2">
        <f>I58+I59+I60</f>
        <v>0</v>
      </c>
      <c r="J57" s="24"/>
      <c r="K57" s="17">
        <f>K58+K59+K60</f>
        <v>0</v>
      </c>
      <c r="L57" s="24"/>
    </row>
    <row r="58" spans="1:12" ht="15" customHeight="1" x14ac:dyDescent="0.2">
      <c r="A58" s="159" t="s">
        <v>285</v>
      </c>
      <c r="B58" s="1"/>
      <c r="C58" s="27"/>
      <c r="D58" s="27"/>
      <c r="E58" s="27"/>
      <c r="F58" s="27"/>
      <c r="G58" s="6"/>
      <c r="H58" s="27"/>
      <c r="I58" s="6"/>
      <c r="J58" s="27"/>
      <c r="K58" s="16"/>
      <c r="L58" s="27"/>
    </row>
    <row r="59" spans="1:12" ht="15" customHeight="1" x14ac:dyDescent="0.2">
      <c r="A59" s="159" t="s">
        <v>286</v>
      </c>
      <c r="B59" s="1"/>
      <c r="C59" s="27"/>
      <c r="D59" s="27"/>
      <c r="E59" s="27"/>
      <c r="F59" s="27"/>
      <c r="G59" s="6"/>
      <c r="H59" s="27"/>
      <c r="I59" s="6"/>
      <c r="J59" s="27"/>
      <c r="K59" s="16"/>
      <c r="L59" s="27"/>
    </row>
    <row r="60" spans="1:12" ht="15" customHeight="1" x14ac:dyDescent="0.2">
      <c r="A60" s="159" t="s">
        <v>21</v>
      </c>
      <c r="B60" s="1"/>
      <c r="C60" s="27"/>
      <c r="D60" s="27"/>
      <c r="E60" s="27"/>
      <c r="F60" s="27"/>
      <c r="G60" s="6"/>
      <c r="H60" s="27"/>
      <c r="I60" s="6"/>
      <c r="J60" s="27"/>
      <c r="K60" s="16"/>
      <c r="L60" s="27"/>
    </row>
    <row r="61" spans="1:12" ht="15" customHeight="1" x14ac:dyDescent="0.2">
      <c r="A61" s="156" t="s">
        <v>287</v>
      </c>
      <c r="B61" s="1"/>
      <c r="C61" s="24">
        <f>C62+C63+C64</f>
        <v>0</v>
      </c>
      <c r="D61" s="24"/>
      <c r="E61" s="24">
        <f>E62+E63+E64</f>
        <v>0</v>
      </c>
      <c r="F61" s="24"/>
      <c r="G61" s="2">
        <f>G62+G63+G64</f>
        <v>0</v>
      </c>
      <c r="H61" s="24"/>
      <c r="I61" s="2">
        <f>I62+I63+I64</f>
        <v>0</v>
      </c>
      <c r="J61" s="24"/>
      <c r="K61" s="17">
        <f>K62+K63+K64</f>
        <v>0</v>
      </c>
      <c r="L61" s="24"/>
    </row>
    <row r="62" spans="1:12" ht="15" customHeight="1" x14ac:dyDescent="0.2">
      <c r="A62" s="159" t="s">
        <v>285</v>
      </c>
      <c r="B62" s="1"/>
      <c r="C62" s="27"/>
      <c r="D62" s="27"/>
      <c r="E62" s="27"/>
      <c r="F62" s="27"/>
      <c r="G62" s="6"/>
      <c r="H62" s="27"/>
      <c r="I62" s="6"/>
      <c r="J62" s="27"/>
      <c r="K62" s="16"/>
      <c r="L62" s="27"/>
    </row>
    <row r="63" spans="1:12" ht="15" customHeight="1" x14ac:dyDescent="0.2">
      <c r="A63" s="159" t="s">
        <v>286</v>
      </c>
      <c r="B63" s="1"/>
      <c r="C63" s="27"/>
      <c r="D63" s="27"/>
      <c r="E63" s="27"/>
      <c r="F63" s="27"/>
      <c r="G63" s="6"/>
      <c r="H63" s="27"/>
      <c r="I63" s="6"/>
      <c r="J63" s="27"/>
      <c r="K63" s="16"/>
      <c r="L63" s="27"/>
    </row>
    <row r="64" spans="1:12" ht="15" customHeight="1" x14ac:dyDescent="0.2">
      <c r="A64" s="159" t="s">
        <v>21</v>
      </c>
      <c r="B64" s="1"/>
      <c r="C64" s="27"/>
      <c r="D64" s="27"/>
      <c r="E64" s="27"/>
      <c r="F64" s="27"/>
      <c r="G64" s="6"/>
      <c r="H64" s="27"/>
      <c r="I64" s="6"/>
      <c r="J64" s="27"/>
      <c r="K64" s="16"/>
      <c r="L64" s="27"/>
    </row>
    <row r="65" spans="1:12" ht="15" customHeight="1" x14ac:dyDescent="0.2">
      <c r="A65" s="157" t="s">
        <v>288</v>
      </c>
      <c r="B65" s="4"/>
      <c r="C65" s="25">
        <f>C57-C61</f>
        <v>0</v>
      </c>
      <c r="D65" s="25"/>
      <c r="E65" s="25">
        <f>E57-E61</f>
        <v>0</v>
      </c>
      <c r="F65" s="25"/>
      <c r="G65" s="8">
        <f>G57-G61</f>
        <v>0</v>
      </c>
      <c r="H65" s="25"/>
      <c r="I65" s="8">
        <f>I57-I61</f>
        <v>0</v>
      </c>
      <c r="J65" s="25"/>
      <c r="K65" s="18">
        <f>K57-K61</f>
        <v>0</v>
      </c>
      <c r="L65" s="25"/>
    </row>
    <row r="66" spans="1:12" ht="15" customHeight="1" x14ac:dyDescent="0.2">
      <c r="A66" s="157" t="s">
        <v>289</v>
      </c>
      <c r="B66" s="4"/>
      <c r="C66" s="27"/>
      <c r="D66" s="27"/>
      <c r="E66" s="27"/>
      <c r="F66" s="27"/>
      <c r="G66" s="6"/>
      <c r="H66" s="27"/>
      <c r="I66" s="6"/>
      <c r="J66" s="27"/>
      <c r="K66" s="16"/>
      <c r="L66" s="27"/>
    </row>
    <row r="67" spans="1:12" ht="15" customHeight="1" x14ac:dyDescent="0.2">
      <c r="A67" s="156" t="s">
        <v>290</v>
      </c>
      <c r="B67" s="1"/>
      <c r="C67" s="24">
        <f>C68+C69</f>
        <v>0</v>
      </c>
      <c r="D67" s="24"/>
      <c r="E67" s="24">
        <f>E68+E69</f>
        <v>0</v>
      </c>
      <c r="F67" s="24"/>
      <c r="G67" s="2">
        <f>G68+G69</f>
        <v>0</v>
      </c>
      <c r="H67" s="24"/>
      <c r="I67" s="2">
        <f>I68+I69</f>
        <v>0</v>
      </c>
      <c r="J67" s="24"/>
      <c r="K67" s="17">
        <f>K68+K69</f>
        <v>0</v>
      </c>
      <c r="L67" s="24"/>
    </row>
    <row r="68" spans="1:12" ht="15" customHeight="1" x14ac:dyDescent="0.2">
      <c r="A68" s="159" t="s">
        <v>291</v>
      </c>
      <c r="B68" s="1"/>
      <c r="C68" s="27"/>
      <c r="D68" s="27"/>
      <c r="E68" s="27"/>
      <c r="F68" s="27"/>
      <c r="G68" s="6"/>
      <c r="H68" s="27"/>
      <c r="I68" s="6"/>
      <c r="J68" s="27"/>
      <c r="K68" s="16"/>
      <c r="L68" s="27"/>
    </row>
    <row r="69" spans="1:12" ht="15" customHeight="1" x14ac:dyDescent="0.2">
      <c r="A69" s="159" t="s">
        <v>292</v>
      </c>
      <c r="B69" s="1"/>
      <c r="C69" s="27"/>
      <c r="D69" s="27"/>
      <c r="E69" s="27"/>
      <c r="F69" s="27"/>
      <c r="G69" s="6"/>
      <c r="H69" s="27"/>
      <c r="I69" s="6"/>
      <c r="J69" s="27"/>
      <c r="K69" s="16"/>
      <c r="L69" s="27"/>
    </row>
    <row r="70" spans="1:12" ht="15" customHeight="1" x14ac:dyDescent="0.2">
      <c r="A70" s="156" t="s">
        <v>293</v>
      </c>
      <c r="B70" s="1"/>
      <c r="C70" s="24">
        <f>C71+C72+C73</f>
        <v>0</v>
      </c>
      <c r="D70" s="24"/>
      <c r="E70" s="24">
        <f>E71+E72+E73</f>
        <v>0</v>
      </c>
      <c r="F70" s="24"/>
      <c r="G70" s="2">
        <f>G71+G72+G73</f>
        <v>0</v>
      </c>
      <c r="H70" s="24"/>
      <c r="I70" s="2">
        <f>I71+I72+I73</f>
        <v>0</v>
      </c>
      <c r="J70" s="24"/>
      <c r="K70" s="17">
        <f>K71+K72+K73</f>
        <v>0</v>
      </c>
      <c r="L70" s="24"/>
    </row>
    <row r="71" spans="1:12" ht="15" customHeight="1" x14ac:dyDescent="0.2">
      <c r="A71" s="159" t="s">
        <v>294</v>
      </c>
      <c r="B71" s="1"/>
      <c r="C71" s="27"/>
      <c r="D71" s="27"/>
      <c r="E71" s="27"/>
      <c r="F71" s="27"/>
      <c r="G71" s="6"/>
      <c r="H71" s="27"/>
      <c r="I71" s="6"/>
      <c r="J71" s="27"/>
      <c r="K71" s="16"/>
      <c r="L71" s="27"/>
    </row>
    <row r="72" spans="1:12" ht="15" customHeight="1" x14ac:dyDescent="0.2">
      <c r="A72" s="159" t="s">
        <v>295</v>
      </c>
      <c r="B72" s="1"/>
      <c r="C72" s="27"/>
      <c r="D72" s="27"/>
      <c r="E72" s="27"/>
      <c r="F72" s="27"/>
      <c r="G72" s="6"/>
      <c r="H72" s="27"/>
      <c r="I72" s="6"/>
      <c r="J72" s="27"/>
      <c r="K72" s="16"/>
      <c r="L72" s="27"/>
    </row>
    <row r="73" spans="1:12" ht="15" customHeight="1" x14ac:dyDescent="0.2">
      <c r="A73" s="159" t="s">
        <v>292</v>
      </c>
      <c r="B73" s="1"/>
      <c r="C73" s="6"/>
      <c r="D73" s="6"/>
      <c r="E73" s="6"/>
      <c r="F73" s="6"/>
      <c r="G73" s="6"/>
      <c r="H73" s="6"/>
      <c r="I73" s="6"/>
      <c r="J73" s="6"/>
      <c r="K73" s="16"/>
      <c r="L73" s="6"/>
    </row>
    <row r="74" spans="1:12" ht="15" customHeight="1" x14ac:dyDescent="0.2">
      <c r="A74" s="157" t="s">
        <v>302</v>
      </c>
      <c r="B74" s="4"/>
      <c r="C74" s="25">
        <f>C67-C70</f>
        <v>0</v>
      </c>
      <c r="D74" s="25"/>
      <c r="E74" s="25">
        <f>E67-E70</f>
        <v>0</v>
      </c>
      <c r="F74" s="25"/>
      <c r="G74" s="8">
        <f>G67-G70</f>
        <v>0</v>
      </c>
      <c r="H74" s="25"/>
      <c r="I74" s="8">
        <f>I67-I70</f>
        <v>0</v>
      </c>
      <c r="J74" s="25"/>
      <c r="K74" s="18">
        <f>K67-K70</f>
        <v>0</v>
      </c>
      <c r="L74" s="25"/>
    </row>
    <row r="75" spans="1:12" ht="15" customHeight="1" x14ac:dyDescent="0.2">
      <c r="A75" s="157" t="s">
        <v>296</v>
      </c>
      <c r="B75" s="4"/>
      <c r="C75" s="25">
        <f>C43+C55+C65+C74</f>
        <v>0</v>
      </c>
      <c r="D75" s="25"/>
      <c r="E75" s="25">
        <f>E43+E55+E65+E74</f>
        <v>0</v>
      </c>
      <c r="F75" s="25"/>
      <c r="G75" s="8">
        <f>G43+G55+G65+G74</f>
        <v>0</v>
      </c>
      <c r="H75" s="25"/>
      <c r="I75" s="8">
        <f>I43+I55+I65+I74</f>
        <v>0</v>
      </c>
      <c r="J75" s="25"/>
      <c r="K75" s="18">
        <f>K43+K55+K65+K74</f>
        <v>0</v>
      </c>
      <c r="L75" s="25"/>
    </row>
    <row r="76" spans="1:12" ht="15" customHeight="1" x14ac:dyDescent="0.2">
      <c r="A76" s="156" t="s">
        <v>164</v>
      </c>
      <c r="B76" s="1"/>
      <c r="C76" s="27"/>
      <c r="D76" s="27"/>
      <c r="E76" s="27"/>
      <c r="F76" s="27"/>
      <c r="G76" s="6"/>
      <c r="H76" s="27"/>
      <c r="I76" s="6"/>
      <c r="J76" s="27"/>
      <c r="K76" s="16"/>
      <c r="L76" s="27"/>
    </row>
    <row r="77" spans="1:12" ht="15" customHeight="1" x14ac:dyDescent="0.2">
      <c r="A77" s="163" t="s">
        <v>163</v>
      </c>
      <c r="B77" s="164"/>
      <c r="C77" s="166">
        <f>C75-C76</f>
        <v>0</v>
      </c>
      <c r="D77" s="166"/>
      <c r="E77" s="166">
        <f>E75-E76</f>
        <v>0</v>
      </c>
      <c r="F77" s="166"/>
      <c r="G77" s="166">
        <f>G75-G76</f>
        <v>0</v>
      </c>
      <c r="H77" s="166"/>
      <c r="I77" s="165">
        <f>I75-I76</f>
        <v>0</v>
      </c>
      <c r="J77" s="166"/>
      <c r="K77" s="167">
        <f>K75-K76</f>
        <v>0</v>
      </c>
      <c r="L77" s="166"/>
    </row>
    <row r="78" spans="1:12" ht="15" customHeight="1" x14ac:dyDescent="0.2">
      <c r="A78" s="155" t="s">
        <v>569</v>
      </c>
      <c r="C78" s="10">
        <f>+C77-'SP civilistico'!C150</f>
        <v>0</v>
      </c>
      <c r="D78" s="212" t="s">
        <v>568</v>
      </c>
      <c r="E78" s="10">
        <f>+E77-'SP civilistico'!E150</f>
        <v>0</v>
      </c>
      <c r="F78" s="212" t="s">
        <v>568</v>
      </c>
      <c r="G78" s="10">
        <f>+G77-'SP civilistico'!G150</f>
        <v>0</v>
      </c>
      <c r="H78" s="212" t="s">
        <v>568</v>
      </c>
      <c r="I78" s="10">
        <f>+I77-'SP civilistico'!I150</f>
        <v>0</v>
      </c>
      <c r="J78" s="212" t="s">
        <v>568</v>
      </c>
      <c r="K78" s="10">
        <f>+K77-'SP civilistico'!K150</f>
        <v>0</v>
      </c>
      <c r="L78" s="212" t="s">
        <v>568</v>
      </c>
    </row>
    <row r="79" spans="1:12" ht="15" customHeight="1" x14ac:dyDescent="0.2"/>
    <row r="80" spans="1:12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</sheetData>
  <phoneticPr fontId="0" type="noConversion"/>
  <pageMargins left="0.19685039370078741" right="0.19685039370078741" top="0.98425196850393704" bottom="0.98425196850393704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workbookViewId="0">
      <selection activeCell="B71" sqref="B71"/>
    </sheetView>
  </sheetViews>
  <sheetFormatPr defaultRowHeight="12.75" x14ac:dyDescent="0.2"/>
  <cols>
    <col min="1" max="1" width="60.42578125" customWidth="1"/>
    <col min="2" max="2" width="15.7109375" customWidth="1"/>
    <col min="3" max="3" width="2.7109375" customWidth="1"/>
    <col min="4" max="4" width="15.7109375" customWidth="1"/>
    <col min="5" max="5" width="2.7109375" customWidth="1"/>
    <col min="6" max="6" width="15.7109375" customWidth="1"/>
    <col min="7" max="7" width="2.7109375" customWidth="1"/>
    <col min="8" max="8" width="15.7109375" customWidth="1"/>
    <col min="9" max="9" width="2.7109375" customWidth="1"/>
    <col min="10" max="10" width="15.7109375" customWidth="1"/>
    <col min="11" max="11" width="2.7109375" customWidth="1"/>
  </cols>
  <sheetData>
    <row r="1" spans="1:11" ht="15" customHeight="1" x14ac:dyDescent="0.25">
      <c r="A1" s="228" t="s">
        <v>428</v>
      </c>
      <c r="B1" s="229">
        <f>'CE civilistico'!C1</f>
        <v>0</v>
      </c>
      <c r="C1" s="229"/>
      <c r="D1" s="229">
        <f>'CE civilistico'!E1</f>
        <v>1</v>
      </c>
      <c r="E1" s="229"/>
      <c r="F1" s="229">
        <f>'CE civilistico'!G1</f>
        <v>2</v>
      </c>
      <c r="G1" s="229"/>
      <c r="H1" s="229">
        <f>'CE civilistico'!I1</f>
        <v>3</v>
      </c>
      <c r="I1" s="229"/>
      <c r="J1" s="229">
        <f>'CE civilistico'!K1</f>
        <v>4</v>
      </c>
      <c r="K1" s="229"/>
    </row>
    <row r="2" spans="1:11" ht="15" customHeight="1" x14ac:dyDescent="0.2"/>
    <row r="3" spans="1:11" ht="15" customHeight="1" x14ac:dyDescent="0.2"/>
    <row r="4" spans="1:11" ht="15" customHeight="1" x14ac:dyDescent="0.2"/>
    <row r="5" spans="1:11" ht="15" customHeight="1" x14ac:dyDescent="0.2">
      <c r="A5" t="s">
        <v>429</v>
      </c>
      <c r="B5" s="10">
        <f>'CE civilistico'!C4</f>
        <v>0</v>
      </c>
      <c r="C5" s="10"/>
      <c r="D5" s="10">
        <f>'CE civilistico'!E4</f>
        <v>0</v>
      </c>
      <c r="E5" s="10"/>
      <c r="F5" s="10">
        <f>'CE civilistico'!G4</f>
        <v>0</v>
      </c>
      <c r="G5" s="10"/>
      <c r="H5" s="10">
        <f>'CE civilistico'!I4</f>
        <v>0</v>
      </c>
      <c r="I5" s="10"/>
      <c r="J5" s="10">
        <f>'CE civilistico'!K4</f>
        <v>0</v>
      </c>
      <c r="K5" s="10"/>
    </row>
    <row r="6" spans="1:11" ht="15" customHeight="1" x14ac:dyDescent="0.2">
      <c r="A6" t="s">
        <v>430</v>
      </c>
      <c r="B6" s="10">
        <f>'CE civilistico'!C9</f>
        <v>0</v>
      </c>
      <c r="C6" s="10"/>
      <c r="D6" s="10">
        <f>'CE civilistico'!E9</f>
        <v>0</v>
      </c>
      <c r="E6" s="10"/>
      <c r="F6" s="10">
        <f>'CE civilistico'!G9</f>
        <v>0</v>
      </c>
      <c r="G6" s="10"/>
      <c r="H6" s="10">
        <f>'CE civilistico'!I9</f>
        <v>0</v>
      </c>
      <c r="I6" s="10"/>
      <c r="J6" s="10">
        <f>'CE civilistico'!K9</f>
        <v>0</v>
      </c>
      <c r="K6" s="10"/>
    </row>
    <row r="7" spans="1:11" ht="15" customHeight="1" x14ac:dyDescent="0.2">
      <c r="A7" t="s">
        <v>431</v>
      </c>
      <c r="B7" s="10">
        <f>B5+B6</f>
        <v>0</v>
      </c>
      <c r="C7" s="10"/>
      <c r="D7" s="10">
        <f>D5+D6</f>
        <v>0</v>
      </c>
      <c r="E7" s="10"/>
      <c r="F7" s="10">
        <f>F5+F6</f>
        <v>0</v>
      </c>
      <c r="G7" s="10"/>
      <c r="H7" s="10">
        <f>H5+H6</f>
        <v>0</v>
      </c>
      <c r="I7" s="10"/>
      <c r="J7" s="10">
        <f>J5+J6</f>
        <v>0</v>
      </c>
      <c r="K7" s="10"/>
    </row>
    <row r="8" spans="1:11" ht="15" customHeight="1" x14ac:dyDescent="0.2"/>
    <row r="9" spans="1:11" ht="15" customHeight="1" x14ac:dyDescent="0.2">
      <c r="A9" t="s">
        <v>432</v>
      </c>
    </row>
    <row r="10" spans="1:11" ht="15" customHeight="1" x14ac:dyDescent="0.2">
      <c r="A10" t="s">
        <v>433</v>
      </c>
      <c r="B10" s="10">
        <f>'CE civilistico'!C14</f>
        <v>0</v>
      </c>
      <c r="C10" s="10"/>
      <c r="D10" s="10">
        <f>'CE civilistico'!E14</f>
        <v>0</v>
      </c>
      <c r="E10" s="10"/>
      <c r="F10" s="10">
        <f>'CE civilistico'!G14</f>
        <v>0</v>
      </c>
      <c r="G10" s="10"/>
      <c r="H10" s="10">
        <f>'CE civilistico'!I14</f>
        <v>0</v>
      </c>
      <c r="I10" s="10"/>
      <c r="J10" s="10">
        <f>'CE civilistico'!K14</f>
        <v>0</v>
      </c>
      <c r="K10" s="10"/>
    </row>
    <row r="11" spans="1:11" ht="15" customHeight="1" x14ac:dyDescent="0.2">
      <c r="A11" t="s">
        <v>16</v>
      </c>
      <c r="B11" s="10">
        <f>'CE civilistico'!C34</f>
        <v>0</v>
      </c>
      <c r="C11" s="10"/>
      <c r="D11" s="10">
        <f>'CE civilistico'!E34</f>
        <v>0</v>
      </c>
      <c r="E11" s="10"/>
      <c r="F11" s="10">
        <f>'CE civilistico'!G34</f>
        <v>0</v>
      </c>
      <c r="G11" s="10"/>
      <c r="H11" s="10">
        <f>'CE civilistico'!I34</f>
        <v>0</v>
      </c>
      <c r="I11" s="10"/>
      <c r="J11" s="10">
        <f>'CE civilistico'!K34</f>
        <v>0</v>
      </c>
      <c r="K11" s="10"/>
    </row>
    <row r="12" spans="1:11" ht="15" customHeight="1" x14ac:dyDescent="0.2">
      <c r="A12" s="45" t="s">
        <v>434</v>
      </c>
      <c r="B12" s="33">
        <f>B10+B11</f>
        <v>0</v>
      </c>
      <c r="C12" s="33"/>
      <c r="D12" s="33">
        <f>D10+D11</f>
        <v>0</v>
      </c>
      <c r="E12" s="33"/>
      <c r="F12" s="33">
        <f>F10+F11</f>
        <v>0</v>
      </c>
      <c r="G12" s="33"/>
      <c r="H12" s="33">
        <f>H10+H11</f>
        <v>0</v>
      </c>
      <c r="I12" s="33"/>
      <c r="J12" s="33">
        <f>J10+J11</f>
        <v>0</v>
      </c>
      <c r="K12" s="33"/>
    </row>
    <row r="13" spans="1:11" ht="15" customHeight="1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" customHeight="1" x14ac:dyDescent="0.2">
      <c r="A14" t="s">
        <v>15</v>
      </c>
      <c r="B14" s="10">
        <f>-'CE civilistico'!C5</f>
        <v>0</v>
      </c>
      <c r="C14" s="10"/>
      <c r="D14" s="10">
        <f>-'CE civilistico'!E5</f>
        <v>0</v>
      </c>
      <c r="E14" s="10"/>
      <c r="F14" s="10">
        <f>-'CE civilistico'!G5</f>
        <v>0</v>
      </c>
      <c r="G14" s="10"/>
      <c r="H14" s="10">
        <f>-'CE civilistico'!I5</f>
        <v>0</v>
      </c>
      <c r="I14" s="10"/>
      <c r="J14" s="10">
        <f>-'CE civilistico'!K5</f>
        <v>0</v>
      </c>
      <c r="K14" s="10"/>
    </row>
    <row r="15" spans="1:11" ht="15" customHeight="1" x14ac:dyDescent="0.2">
      <c r="A15" t="s">
        <v>435</v>
      </c>
      <c r="B15" s="10">
        <f>-'CE civilistico'!C6</f>
        <v>0</v>
      </c>
      <c r="C15" s="10"/>
      <c r="D15" s="10">
        <f>-'CE civilistico'!E6</f>
        <v>0</v>
      </c>
      <c r="E15" s="10"/>
      <c r="F15" s="10">
        <f>-'CE civilistico'!G6</f>
        <v>0</v>
      </c>
      <c r="G15" s="10"/>
      <c r="H15" s="10">
        <f>-'CE civilistico'!I6</f>
        <v>0</v>
      </c>
      <c r="I15" s="10"/>
      <c r="J15" s="10">
        <f>-'CE civilistico'!K6</f>
        <v>0</v>
      </c>
      <c r="K15" s="10"/>
    </row>
    <row r="16" spans="1:11" ht="15" customHeight="1" x14ac:dyDescent="0.2">
      <c r="A16" t="s">
        <v>10</v>
      </c>
      <c r="B16" s="10">
        <f>'CE civilistico'!C17</f>
        <v>0</v>
      </c>
      <c r="C16" s="10"/>
      <c r="D16" s="10">
        <f>'CE civilistico'!E17</f>
        <v>0</v>
      </c>
      <c r="E16" s="10"/>
      <c r="F16" s="10">
        <f>'CE civilistico'!G17</f>
        <v>0</v>
      </c>
      <c r="G16" s="10"/>
      <c r="H16" s="10">
        <f>'CE civilistico'!I17</f>
        <v>0</v>
      </c>
      <c r="I16" s="10"/>
      <c r="J16" s="10">
        <f>'CE civilistico'!K17</f>
        <v>0</v>
      </c>
      <c r="K16" s="10"/>
    </row>
    <row r="17" spans="1:11" ht="15" customHeight="1" x14ac:dyDescent="0.2">
      <c r="A17" t="s">
        <v>17</v>
      </c>
      <c r="B17" s="10">
        <f>'CE civilistico'!C41</f>
        <v>0</v>
      </c>
      <c r="C17" s="10"/>
      <c r="D17" s="10">
        <f>'CE civilistico'!E41</f>
        <v>0</v>
      </c>
      <c r="E17" s="10"/>
      <c r="F17" s="10">
        <f>'CE civilistico'!G41</f>
        <v>0</v>
      </c>
      <c r="G17" s="10"/>
      <c r="H17" s="10">
        <f>'CE civilistico'!I41</f>
        <v>0</v>
      </c>
      <c r="I17" s="10"/>
      <c r="J17" s="10">
        <f>'CE civilistico'!K41</f>
        <v>0</v>
      </c>
      <c r="K17" s="10"/>
    </row>
    <row r="18" spans="1:11" ht="15" customHeight="1" x14ac:dyDescent="0.2"/>
    <row r="19" spans="1:11" ht="15" customHeight="1" x14ac:dyDescent="0.2">
      <c r="A19" t="s">
        <v>436</v>
      </c>
      <c r="B19" s="10">
        <f>SUM(B14:B17)+B12</f>
        <v>0</v>
      </c>
      <c r="C19" s="10"/>
      <c r="D19" s="10">
        <f>SUM(D14:D17)+D12</f>
        <v>0</v>
      </c>
      <c r="E19" s="10"/>
      <c r="F19" s="10">
        <f>SUM(F14:F17)+F12</f>
        <v>0</v>
      </c>
      <c r="G19" s="10"/>
      <c r="H19" s="10">
        <f>SUM(H14:H17)+H12</f>
        <v>0</v>
      </c>
      <c r="I19" s="10"/>
      <c r="J19" s="10">
        <f>SUM(J14:J17)+J12</f>
        <v>0</v>
      </c>
      <c r="K19" s="10"/>
    </row>
    <row r="20" spans="1:11" ht="15" customHeight="1" x14ac:dyDescent="0.2"/>
    <row r="21" spans="1:11" ht="15" customHeight="1" x14ac:dyDescent="0.2">
      <c r="A21" s="35" t="s">
        <v>437</v>
      </c>
      <c r="B21" s="32">
        <f>B7-B19</f>
        <v>0</v>
      </c>
      <c r="C21" s="32"/>
      <c r="D21" s="32">
        <f>D7-D19</f>
        <v>0</v>
      </c>
      <c r="E21" s="32"/>
      <c r="F21" s="32">
        <f>F7-F19</f>
        <v>0</v>
      </c>
      <c r="G21" s="32"/>
      <c r="H21" s="32">
        <f>H7-H19</f>
        <v>0</v>
      </c>
      <c r="I21" s="32"/>
      <c r="J21" s="32">
        <f>J7-J19</f>
        <v>0</v>
      </c>
      <c r="K21" s="32"/>
    </row>
    <row r="22" spans="1:11" ht="15" customHeight="1" x14ac:dyDescent="0.2"/>
    <row r="23" spans="1:11" ht="15" customHeight="1" x14ac:dyDescent="0.2">
      <c r="A23" t="s">
        <v>438</v>
      </c>
      <c r="B23" s="10">
        <f>'CE civilistico'!C35</f>
        <v>0</v>
      </c>
      <c r="C23" s="10"/>
      <c r="D23" s="10">
        <f>'CE civilistico'!E35</f>
        <v>0</v>
      </c>
      <c r="E23" s="10"/>
      <c r="F23" s="10">
        <f>'CE civilistico'!G35</f>
        <v>0</v>
      </c>
      <c r="G23" s="10"/>
      <c r="H23" s="10">
        <f>'CE civilistico'!I35</f>
        <v>0</v>
      </c>
      <c r="I23" s="10"/>
      <c r="J23" s="10">
        <f>'CE civilistico'!K35</f>
        <v>0</v>
      </c>
      <c r="K23" s="10"/>
    </row>
    <row r="24" spans="1:11" ht="15" customHeight="1" x14ac:dyDescent="0.2">
      <c r="A24" t="s">
        <v>439</v>
      </c>
      <c r="B24" s="10">
        <f>'CE civilistico'!C37</f>
        <v>0</v>
      </c>
      <c r="C24" s="10"/>
      <c r="D24" s="10">
        <f>'CE civilistico'!E37</f>
        <v>0</v>
      </c>
      <c r="E24" s="10"/>
      <c r="F24" s="10">
        <f>'CE civilistico'!G37</f>
        <v>0</v>
      </c>
      <c r="G24" s="10"/>
      <c r="H24" s="10">
        <f>'CE civilistico'!I37</f>
        <v>0</v>
      </c>
      <c r="I24" s="10"/>
      <c r="J24" s="10">
        <f>'CE civilistico'!K37</f>
        <v>0</v>
      </c>
      <c r="K24" s="10"/>
    </row>
    <row r="25" spans="1:11" ht="15" customHeight="1" x14ac:dyDescent="0.2">
      <c r="A25" t="s">
        <v>440</v>
      </c>
      <c r="B25" s="10">
        <f>-'CE civilistico'!C7</f>
        <v>0</v>
      </c>
      <c r="C25" s="10"/>
      <c r="D25" s="10">
        <f>-'CE civilistico'!E7</f>
        <v>0</v>
      </c>
      <c r="E25" s="10"/>
      <c r="F25" s="10">
        <f>-'CE civilistico'!G7</f>
        <v>0</v>
      </c>
      <c r="G25" s="10"/>
      <c r="H25" s="10">
        <f>-'CE civilistico'!I7</f>
        <v>0</v>
      </c>
      <c r="I25" s="10"/>
      <c r="J25" s="10">
        <f>-'CE civilistico'!K7</f>
        <v>0</v>
      </c>
      <c r="K25" s="10"/>
    </row>
    <row r="26" spans="1:11" ht="15" customHeight="1" x14ac:dyDescent="0.2">
      <c r="A26" t="s">
        <v>11</v>
      </c>
      <c r="B26" s="10">
        <f>'CE civilistico'!C16</f>
        <v>0</v>
      </c>
      <c r="C26" s="10"/>
      <c r="D26" s="10">
        <f>'CE civilistico'!E16</f>
        <v>0</v>
      </c>
      <c r="E26" s="10"/>
      <c r="F26" s="10">
        <f>'CE civilistico'!G16</f>
        <v>0</v>
      </c>
      <c r="G26" s="10"/>
      <c r="H26" s="10">
        <f>'CE civilistico'!I16</f>
        <v>0</v>
      </c>
      <c r="I26" s="10"/>
      <c r="J26" s="10">
        <f>'CE civilistico'!K16</f>
        <v>0</v>
      </c>
      <c r="K26" s="10"/>
    </row>
    <row r="27" spans="1:11" ht="15" customHeight="1" x14ac:dyDescent="0.2">
      <c r="A27" t="s">
        <v>441</v>
      </c>
      <c r="B27" s="10">
        <f>'CE civilistico'!C18</f>
        <v>0</v>
      </c>
      <c r="C27" s="10"/>
      <c r="D27" s="10">
        <f>'CE civilistico'!E18</f>
        <v>0</v>
      </c>
      <c r="E27" s="10"/>
      <c r="F27" s="10">
        <f>'CE civilistico'!G18</f>
        <v>0</v>
      </c>
      <c r="G27" s="10"/>
      <c r="H27" s="10">
        <f>'CE civilistico'!I18</f>
        <v>0</v>
      </c>
      <c r="I27" s="10"/>
      <c r="J27" s="10">
        <f>'CE civilistico'!K18</f>
        <v>0</v>
      </c>
      <c r="K27" s="10"/>
    </row>
    <row r="28" spans="1:11" ht="15" customHeight="1" x14ac:dyDescent="0.2">
      <c r="A28" t="s">
        <v>442</v>
      </c>
      <c r="B28" s="10">
        <f>'CE civilistico'!C19</f>
        <v>0</v>
      </c>
      <c r="C28" s="10"/>
      <c r="D28" s="10">
        <f>'CE civilistico'!E19</f>
        <v>0</v>
      </c>
      <c r="E28" s="10"/>
      <c r="F28" s="10">
        <f>'CE civilistico'!G19</f>
        <v>0</v>
      </c>
      <c r="G28" s="10"/>
      <c r="H28" s="10">
        <f>'CE civilistico'!I19</f>
        <v>0</v>
      </c>
      <c r="I28" s="10"/>
      <c r="J28" s="10">
        <f>'CE civilistico'!K19</f>
        <v>0</v>
      </c>
      <c r="K28" s="10"/>
    </row>
    <row r="29" spans="1:11" ht="15" customHeight="1" x14ac:dyDescent="0.2">
      <c r="A29" t="s">
        <v>443</v>
      </c>
      <c r="B29" s="10">
        <f>'CE civilistico'!C26</f>
        <v>0</v>
      </c>
      <c r="C29" s="10"/>
      <c r="D29" s="10">
        <f>'CE civilistico'!E26</f>
        <v>0</v>
      </c>
      <c r="E29" s="10"/>
      <c r="F29" s="10">
        <f>'CE civilistico'!G26</f>
        <v>0</v>
      </c>
      <c r="G29" s="10"/>
      <c r="H29" s="10">
        <f>'CE civilistico'!I26</f>
        <v>0</v>
      </c>
      <c r="I29" s="10"/>
      <c r="J29" s="10">
        <f>'CE civilistico'!K26</f>
        <v>0</v>
      </c>
      <c r="K29" s="10"/>
    </row>
    <row r="30" spans="1:11" ht="15" customHeight="1" x14ac:dyDescent="0.2">
      <c r="A30" t="s">
        <v>444</v>
      </c>
      <c r="B30" s="10">
        <f>'CE civilistico'!C27</f>
        <v>0</v>
      </c>
      <c r="C30" s="10"/>
      <c r="D30" s="10">
        <f>'CE civilistico'!E27</f>
        <v>0</v>
      </c>
      <c r="E30" s="10"/>
      <c r="F30" s="10">
        <f>'CE civilistico'!G27</f>
        <v>0</v>
      </c>
      <c r="G30" s="10"/>
      <c r="H30" s="10">
        <f>'CE civilistico'!I27</f>
        <v>0</v>
      </c>
      <c r="I30" s="10"/>
      <c r="J30" s="10">
        <f>'CE civilistico'!K27</f>
        <v>0</v>
      </c>
      <c r="K30" s="10"/>
    </row>
    <row r="31" spans="1:11" ht="15" customHeight="1" x14ac:dyDescent="0.2">
      <c r="A31" t="s">
        <v>445</v>
      </c>
      <c r="B31" s="10">
        <f>'CE civilistico'!C29</f>
        <v>0</v>
      </c>
      <c r="C31" s="10"/>
      <c r="D31" s="10">
        <f>'CE civilistico'!E29</f>
        <v>0</v>
      </c>
      <c r="E31" s="10"/>
      <c r="F31" s="10">
        <f>'CE civilistico'!G29</f>
        <v>0</v>
      </c>
      <c r="G31" s="10"/>
      <c r="H31" s="10">
        <f>'CE civilistico'!I29</f>
        <v>0</v>
      </c>
      <c r="I31" s="10"/>
      <c r="J31" s="10">
        <f>'CE civilistico'!K29</f>
        <v>0</v>
      </c>
      <c r="K31" s="10"/>
    </row>
    <row r="32" spans="1:11" ht="15" customHeight="1" x14ac:dyDescent="0.2">
      <c r="A32" t="s">
        <v>446</v>
      </c>
      <c r="B32" s="10">
        <f>'CE civilistico'!C32</f>
        <v>0</v>
      </c>
      <c r="C32" s="10"/>
      <c r="D32" s="10">
        <f>'CE civilistico'!E32</f>
        <v>0</v>
      </c>
      <c r="E32" s="10"/>
      <c r="F32" s="10">
        <f>'CE civilistico'!G32</f>
        <v>0</v>
      </c>
      <c r="G32" s="10"/>
      <c r="H32" s="10">
        <f>'CE civilistico'!I32</f>
        <v>0</v>
      </c>
      <c r="I32" s="10"/>
      <c r="J32" s="10">
        <f>'CE civilistico'!K32</f>
        <v>0</v>
      </c>
      <c r="K32" s="10"/>
    </row>
    <row r="33" spans="1:11" ht="15" customHeight="1" x14ac:dyDescent="0.2">
      <c r="A33" t="s">
        <v>18</v>
      </c>
      <c r="B33" s="10">
        <f>'CE civilistico'!C40</f>
        <v>0</v>
      </c>
      <c r="C33" s="10"/>
      <c r="D33" s="10">
        <f>'CE civilistico'!E40</f>
        <v>0</v>
      </c>
      <c r="E33" s="10"/>
      <c r="F33" s="10">
        <f>'CE civilistico'!G40</f>
        <v>0</v>
      </c>
      <c r="G33" s="10"/>
      <c r="H33" s="10">
        <f>'CE civilistico'!I40</f>
        <v>0</v>
      </c>
      <c r="I33" s="10"/>
      <c r="J33" s="10">
        <f>'CE civilistico'!K40</f>
        <v>0</v>
      </c>
      <c r="K33" s="10"/>
    </row>
    <row r="34" spans="1:11" ht="15" customHeight="1" x14ac:dyDescent="0.2"/>
    <row r="35" spans="1:11" ht="15" customHeight="1" x14ac:dyDescent="0.2">
      <c r="A35" t="s">
        <v>447</v>
      </c>
      <c r="B35" s="10">
        <f>SUM(B23:B33)</f>
        <v>0</v>
      </c>
      <c r="C35" s="10"/>
      <c r="D35" s="10">
        <f>SUM(D23:D33)</f>
        <v>0</v>
      </c>
      <c r="E35" s="10"/>
      <c r="F35" s="10">
        <f>SUM(F23:F33)</f>
        <v>0</v>
      </c>
      <c r="G35" s="10"/>
      <c r="H35" s="10">
        <f>SUM(H23:H33)</f>
        <v>0</v>
      </c>
      <c r="I35" s="10"/>
      <c r="J35" s="10">
        <f>SUM(J23:J33)</f>
        <v>0</v>
      </c>
      <c r="K35" s="10"/>
    </row>
    <row r="36" spans="1:11" ht="15" customHeight="1" x14ac:dyDescent="0.2"/>
    <row r="37" spans="1:11" ht="15" customHeight="1" x14ac:dyDescent="0.2">
      <c r="A37" s="35" t="s">
        <v>448</v>
      </c>
      <c r="B37" s="32">
        <f>B21-B35</f>
        <v>0</v>
      </c>
      <c r="C37" s="32"/>
      <c r="D37" s="32">
        <f>D21-D35</f>
        <v>0</v>
      </c>
      <c r="E37" s="32"/>
      <c r="F37" s="32">
        <f>F21-F35</f>
        <v>0</v>
      </c>
      <c r="G37" s="32"/>
      <c r="H37" s="32">
        <f>H21-H35</f>
        <v>0</v>
      </c>
      <c r="I37" s="32"/>
      <c r="J37" s="32">
        <f>J21-J35</f>
        <v>0</v>
      </c>
      <c r="K37" s="32"/>
    </row>
    <row r="38" spans="1:11" ht="15" customHeight="1" x14ac:dyDescent="0.2"/>
    <row r="39" spans="1:11" ht="15" customHeight="1" x14ac:dyDescent="0.2">
      <c r="A39" t="s">
        <v>449</v>
      </c>
      <c r="B39" s="10">
        <f>'CE civilistico'!C10</f>
        <v>0</v>
      </c>
      <c r="C39" s="10"/>
      <c r="D39" s="10">
        <f>'CE civilistico'!E10</f>
        <v>0</v>
      </c>
      <c r="E39" s="10"/>
      <c r="F39" s="10">
        <f>'CE civilistico'!G10</f>
        <v>0</v>
      </c>
      <c r="G39" s="10"/>
      <c r="H39" s="10">
        <f>'CE civilistico'!I10</f>
        <v>0</v>
      </c>
      <c r="I39" s="10"/>
      <c r="J39" s="10">
        <f>'CE civilistico'!K10</f>
        <v>0</v>
      </c>
      <c r="K39" s="10"/>
    </row>
    <row r="40" spans="1:11" ht="15" customHeight="1" x14ac:dyDescent="0.2">
      <c r="A40" t="s">
        <v>450</v>
      </c>
      <c r="B40" s="10">
        <f>'CE civilistico'!C45</f>
        <v>0</v>
      </c>
      <c r="C40" s="10"/>
      <c r="D40" s="10">
        <f>'CE civilistico'!E45</f>
        <v>0</v>
      </c>
      <c r="E40" s="10"/>
      <c r="F40" s="10">
        <f>'CE civilistico'!G45</f>
        <v>0</v>
      </c>
      <c r="G40" s="10"/>
      <c r="H40" s="10">
        <f>'CE civilistico'!I45</f>
        <v>0</v>
      </c>
      <c r="I40" s="10"/>
      <c r="J40" s="10">
        <f>'CE civilistico'!K45</f>
        <v>0</v>
      </c>
      <c r="K40" s="10"/>
    </row>
    <row r="41" spans="1:11" ht="15" customHeight="1" x14ac:dyDescent="0.2">
      <c r="A41" t="s">
        <v>451</v>
      </c>
    </row>
    <row r="42" spans="1:11" ht="15" customHeight="1" x14ac:dyDescent="0.2">
      <c r="A42" s="90" t="s">
        <v>452</v>
      </c>
      <c r="B42" s="10">
        <f>'CE civilistico'!C47</f>
        <v>0</v>
      </c>
      <c r="C42" s="10"/>
      <c r="D42" s="10">
        <f>'CE civilistico'!E47</f>
        <v>0</v>
      </c>
      <c r="E42" s="10"/>
      <c r="F42" s="10">
        <f>'CE civilistico'!G47</f>
        <v>0</v>
      </c>
      <c r="G42" s="10"/>
      <c r="H42" s="10">
        <f>'CE civilistico'!I47</f>
        <v>0</v>
      </c>
      <c r="I42" s="10"/>
      <c r="J42" s="10">
        <f>'CE civilistico'!K47</f>
        <v>0</v>
      </c>
      <c r="K42" s="10"/>
    </row>
    <row r="43" spans="1:11" ht="15" customHeight="1" x14ac:dyDescent="0.2">
      <c r="A43" s="90" t="s">
        <v>453</v>
      </c>
      <c r="B43" s="10">
        <f>'CE civilistico'!C48</f>
        <v>0</v>
      </c>
      <c r="C43" s="10"/>
      <c r="D43" s="10">
        <f>'CE civilistico'!E48</f>
        <v>0</v>
      </c>
      <c r="E43" s="10"/>
      <c r="F43" s="10">
        <f>'CE civilistico'!G48</f>
        <v>0</v>
      </c>
      <c r="G43" s="10"/>
      <c r="H43" s="10">
        <f>'CE civilistico'!I48</f>
        <v>0</v>
      </c>
      <c r="I43" s="10"/>
      <c r="J43" s="10">
        <f>'CE civilistico'!K48</f>
        <v>0</v>
      </c>
      <c r="K43" s="10"/>
    </row>
    <row r="44" spans="1:11" ht="15" customHeight="1" x14ac:dyDescent="0.2">
      <c r="A44" s="90" t="s">
        <v>454</v>
      </c>
      <c r="B44" s="10">
        <f>'CE civilistico'!C49</f>
        <v>0</v>
      </c>
      <c r="C44" s="10"/>
      <c r="D44" s="10">
        <f>'CE civilistico'!E49</f>
        <v>0</v>
      </c>
      <c r="E44" s="10"/>
      <c r="F44" s="10">
        <f>'CE civilistico'!G49</f>
        <v>0</v>
      </c>
      <c r="G44" s="10"/>
      <c r="H44" s="10">
        <f>'CE civilistico'!I49</f>
        <v>0</v>
      </c>
      <c r="I44" s="10"/>
      <c r="J44" s="10">
        <f>'CE civilistico'!K49</f>
        <v>0</v>
      </c>
      <c r="K44" s="10"/>
    </row>
    <row r="45" spans="1:11" ht="15" customHeight="1" x14ac:dyDescent="0.2">
      <c r="A45" t="s">
        <v>455</v>
      </c>
    </row>
    <row r="46" spans="1:11" ht="15" customHeight="1" x14ac:dyDescent="0.2">
      <c r="A46" s="90" t="s">
        <v>456</v>
      </c>
      <c r="B46" s="10">
        <f>'CE civilistico'!C58</f>
        <v>0</v>
      </c>
      <c r="C46" s="10"/>
      <c r="D46" s="10">
        <f>'CE civilistico'!E58</f>
        <v>0</v>
      </c>
      <c r="E46" s="10"/>
      <c r="F46" s="10">
        <f>'CE civilistico'!G58</f>
        <v>0</v>
      </c>
      <c r="G46" s="10"/>
      <c r="H46" s="10">
        <f>'CE civilistico'!I58</f>
        <v>0</v>
      </c>
      <c r="I46" s="10"/>
      <c r="J46" s="10">
        <f>'CE civilistico'!K58</f>
        <v>0</v>
      </c>
      <c r="K46" s="10"/>
    </row>
    <row r="47" spans="1:11" ht="15" customHeight="1" x14ac:dyDescent="0.2">
      <c r="A47" s="90" t="s">
        <v>457</v>
      </c>
      <c r="B47" s="10">
        <f>'CE civilistico'!C59</f>
        <v>0</v>
      </c>
      <c r="C47" s="10"/>
      <c r="D47" s="10">
        <f>'CE civilistico'!E59</f>
        <v>0</v>
      </c>
      <c r="E47" s="10"/>
      <c r="F47" s="10">
        <f>'CE civilistico'!G59</f>
        <v>0</v>
      </c>
      <c r="G47" s="10"/>
      <c r="H47" s="10">
        <f>'CE civilistico'!I59</f>
        <v>0</v>
      </c>
      <c r="I47" s="10"/>
      <c r="J47" s="10">
        <f>'CE civilistico'!K59</f>
        <v>0</v>
      </c>
      <c r="K47" s="10"/>
    </row>
    <row r="48" spans="1:11" ht="15" customHeight="1" x14ac:dyDescent="0.2">
      <c r="A48" s="90" t="s">
        <v>458</v>
      </c>
      <c r="B48" s="10">
        <f>'CE civilistico'!C60</f>
        <v>0</v>
      </c>
      <c r="C48" s="10"/>
      <c r="D48" s="10">
        <f>'CE civilistico'!E60</f>
        <v>0</v>
      </c>
      <c r="E48" s="10"/>
      <c r="F48" s="10">
        <f>'CE civilistico'!G60</f>
        <v>0</v>
      </c>
      <c r="G48" s="10"/>
      <c r="H48" s="10">
        <f>'CE civilistico'!I60</f>
        <v>0</v>
      </c>
      <c r="I48" s="10"/>
      <c r="J48" s="10">
        <f>'CE civilistico'!K60</f>
        <v>0</v>
      </c>
      <c r="K48" s="10"/>
    </row>
    <row r="49" spans="1:11" ht="15" customHeight="1" x14ac:dyDescent="0.2">
      <c r="A49" t="s">
        <v>459</v>
      </c>
    </row>
    <row r="50" spans="1:11" ht="15" customHeight="1" x14ac:dyDescent="0.2">
      <c r="A50" s="90" t="s">
        <v>456</v>
      </c>
      <c r="B50" s="10">
        <f>-'CE civilistico'!C62</f>
        <v>0</v>
      </c>
      <c r="C50" s="10"/>
      <c r="D50" s="10">
        <f>-'CE civilistico'!E62</f>
        <v>0</v>
      </c>
      <c r="E50" s="10"/>
      <c r="F50" s="10">
        <f>-'CE civilistico'!G62</f>
        <v>0</v>
      </c>
      <c r="G50" s="10"/>
      <c r="H50" s="10">
        <f>-'CE civilistico'!I62</f>
        <v>0</v>
      </c>
      <c r="I50" s="10"/>
      <c r="J50" s="10">
        <f>-'CE civilistico'!K62</f>
        <v>0</v>
      </c>
      <c r="K50" s="10"/>
    </row>
    <row r="51" spans="1:11" ht="15" customHeight="1" x14ac:dyDescent="0.2">
      <c r="A51" s="90" t="s">
        <v>457</v>
      </c>
      <c r="B51" s="10">
        <f>-'CE civilistico'!C63</f>
        <v>0</v>
      </c>
      <c r="C51" s="10"/>
      <c r="D51" s="10">
        <f>-'CE civilistico'!E63</f>
        <v>0</v>
      </c>
      <c r="E51" s="10"/>
      <c r="F51" s="10">
        <f>-'CE civilistico'!G63</f>
        <v>0</v>
      </c>
      <c r="G51" s="10"/>
      <c r="H51" s="10">
        <f>-'CE civilistico'!I63</f>
        <v>0</v>
      </c>
      <c r="I51" s="10"/>
      <c r="J51" s="10">
        <f>-'CE civilistico'!K63</f>
        <v>0</v>
      </c>
      <c r="K51" s="10"/>
    </row>
    <row r="52" spans="1:11" ht="15" customHeight="1" x14ac:dyDescent="0.2">
      <c r="A52" s="90" t="s">
        <v>458</v>
      </c>
      <c r="B52" s="10">
        <f>-'CE civilistico'!C64</f>
        <v>0</v>
      </c>
      <c r="C52" s="10"/>
      <c r="D52" s="10">
        <f>-'CE civilistico'!E64</f>
        <v>0</v>
      </c>
      <c r="E52" s="10"/>
      <c r="F52" s="10">
        <f>-'CE civilistico'!G64</f>
        <v>0</v>
      </c>
      <c r="G52" s="10"/>
      <c r="H52" s="10">
        <f>-'CE civilistico'!I64</f>
        <v>0</v>
      </c>
      <c r="I52" s="10"/>
      <c r="J52" s="10">
        <f>-'CE civilistico'!K64</f>
        <v>0</v>
      </c>
      <c r="K52" s="10"/>
    </row>
    <row r="53" spans="1:11" ht="15" customHeight="1" x14ac:dyDescent="0.2">
      <c r="A53" s="9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 customHeight="1" x14ac:dyDescent="0.2">
      <c r="A54" t="s">
        <v>460</v>
      </c>
      <c r="B54" s="10">
        <f>SUM(B39:B52)</f>
        <v>0</v>
      </c>
      <c r="C54" s="10"/>
      <c r="D54" s="10">
        <f>SUM(D39:D52)</f>
        <v>0</v>
      </c>
      <c r="E54" s="10"/>
      <c r="F54" s="10">
        <f>SUM(F39:F52)</f>
        <v>0</v>
      </c>
      <c r="G54" s="10"/>
      <c r="H54" s="10">
        <f>SUM(H39:H52)</f>
        <v>0</v>
      </c>
      <c r="I54" s="10"/>
      <c r="J54" s="10">
        <f>SUM(J39:J52)</f>
        <v>0</v>
      </c>
      <c r="K54" s="10"/>
    </row>
    <row r="55" spans="1:11" ht="15" customHeight="1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4.25" customHeight="1" x14ac:dyDescent="0.2">
      <c r="A56" s="35" t="s">
        <v>461</v>
      </c>
      <c r="B56" s="32">
        <f>B37+B54</f>
        <v>0</v>
      </c>
      <c r="C56" s="32"/>
      <c r="D56" s="32">
        <f>D37+D54</f>
        <v>0</v>
      </c>
      <c r="E56" s="32"/>
      <c r="F56" s="32">
        <f>F37+F54</f>
        <v>0</v>
      </c>
      <c r="G56" s="32"/>
      <c r="H56" s="32">
        <f>H37+H54</f>
        <v>0</v>
      </c>
      <c r="I56" s="32"/>
      <c r="J56" s="32">
        <f>J37+J54</f>
        <v>0</v>
      </c>
      <c r="K56" s="32"/>
    </row>
    <row r="57" spans="1:11" ht="15" customHeight="1" x14ac:dyDescent="0.2"/>
    <row r="58" spans="1:11" ht="15" customHeight="1" x14ac:dyDescent="0.2">
      <c r="A58" t="s">
        <v>462</v>
      </c>
      <c r="B58" s="10">
        <f>'CE civilistico'!C50</f>
        <v>0</v>
      </c>
      <c r="C58" s="10"/>
      <c r="D58" s="10">
        <f>'CE civilistico'!E50</f>
        <v>0</v>
      </c>
      <c r="E58" s="10"/>
      <c r="F58" s="10">
        <f>'CE civilistico'!G50</f>
        <v>0</v>
      </c>
      <c r="G58" s="10"/>
      <c r="H58" s="10">
        <f>'CE civilistico'!I50</f>
        <v>0</v>
      </c>
      <c r="I58" s="10"/>
      <c r="J58" s="10">
        <f>'CE civilistico'!K50</f>
        <v>0</v>
      </c>
      <c r="K58" s="10"/>
    </row>
    <row r="59" spans="1:11" ht="15" customHeight="1" x14ac:dyDescent="0.2">
      <c r="A59" t="s">
        <v>463</v>
      </c>
      <c r="B59" s="10">
        <f>-'CE civilistico'!C51</f>
        <v>0</v>
      </c>
      <c r="C59" s="10"/>
      <c r="D59" s="10">
        <f>-'CE civilistico'!E51</f>
        <v>0</v>
      </c>
      <c r="E59" s="10"/>
      <c r="F59" s="10">
        <f>-'CE civilistico'!G51</f>
        <v>0</v>
      </c>
      <c r="G59" s="10"/>
      <c r="H59" s="10">
        <f>-'CE civilistico'!I51</f>
        <v>0</v>
      </c>
      <c r="I59" s="10"/>
      <c r="J59" s="10">
        <f>-'CE civilistico'!K51</f>
        <v>0</v>
      </c>
      <c r="K59" s="10"/>
    </row>
    <row r="60" spans="1:11" ht="15" customHeight="1" x14ac:dyDescent="0.2">
      <c r="A60" t="s">
        <v>167</v>
      </c>
      <c r="B60" s="10">
        <f>'CE civilistico'!C53</f>
        <v>0</v>
      </c>
      <c r="C60" s="10"/>
      <c r="D60" s="10">
        <f>'CE civilistico'!E53</f>
        <v>0</v>
      </c>
      <c r="E60" s="10"/>
      <c r="F60" s="10">
        <f>'CE civilistico'!G53</f>
        <v>0</v>
      </c>
      <c r="G60" s="10"/>
      <c r="H60" s="10">
        <f>'CE civilistico'!I53</f>
        <v>0</v>
      </c>
      <c r="I60" s="10"/>
      <c r="J60" s="10">
        <f>'CE civilistico'!K53</f>
        <v>0</v>
      </c>
      <c r="K60" s="10"/>
    </row>
    <row r="61" spans="1:11" ht="15" customHeight="1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5" customHeight="1" x14ac:dyDescent="0.2">
      <c r="A62" t="s">
        <v>464</v>
      </c>
      <c r="B62" s="10">
        <f>SUM(B58:B60)</f>
        <v>0</v>
      </c>
      <c r="C62" s="10"/>
      <c r="D62" s="10">
        <f>SUM(D58:D60)</f>
        <v>0</v>
      </c>
      <c r="E62" s="10"/>
      <c r="F62" s="10">
        <f>SUM(F58:F60)</f>
        <v>0</v>
      </c>
      <c r="G62" s="10"/>
      <c r="H62" s="10">
        <f>SUM(H58:H60)</f>
        <v>0</v>
      </c>
      <c r="I62" s="10"/>
      <c r="J62" s="10">
        <f>SUM(J58:J60)</f>
        <v>0</v>
      </c>
      <c r="K62" s="10"/>
    </row>
    <row r="63" spans="1:11" ht="15" customHeight="1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5" customHeight="1" x14ac:dyDescent="0.2">
      <c r="A64" s="35" t="s">
        <v>465</v>
      </c>
      <c r="B64" s="32">
        <f>B56+B62</f>
        <v>0</v>
      </c>
      <c r="C64" s="32"/>
      <c r="D64" s="32">
        <f>D56+D62</f>
        <v>0</v>
      </c>
      <c r="E64" s="32"/>
      <c r="F64" s="32">
        <f>F56+F62</f>
        <v>0</v>
      </c>
      <c r="G64" s="32"/>
      <c r="H64" s="32">
        <f>H56+H62</f>
        <v>0</v>
      </c>
      <c r="I64" s="32"/>
      <c r="J64" s="32">
        <f>J56+J62</f>
        <v>0</v>
      </c>
      <c r="K64" s="32"/>
    </row>
    <row r="65" spans="1:11" ht="15" customHeight="1" x14ac:dyDescent="0.2"/>
    <row r="66" spans="1:11" ht="15" customHeight="1" x14ac:dyDescent="0.2">
      <c r="A66" t="s">
        <v>466</v>
      </c>
      <c r="B66" s="10">
        <f>'CE civilistico'!C11</f>
        <v>0</v>
      </c>
      <c r="C66" s="10"/>
      <c r="D66" s="10">
        <f>'CE civilistico'!E11</f>
        <v>0</v>
      </c>
      <c r="E66" s="10"/>
      <c r="F66" s="10">
        <f>'CE civilistico'!G11</f>
        <v>0</v>
      </c>
      <c r="G66" s="10"/>
      <c r="H66" s="10">
        <f>'CE civilistico'!I11</f>
        <v>0</v>
      </c>
      <c r="I66" s="10"/>
      <c r="J66" s="10">
        <f>'CE civilistico'!K11</f>
        <v>0</v>
      </c>
      <c r="K66" s="10"/>
    </row>
    <row r="67" spans="1:11" ht="15" customHeight="1" x14ac:dyDescent="0.2">
      <c r="A67" t="s">
        <v>167</v>
      </c>
      <c r="B67" s="10">
        <f>IF('CE civilistico'!C54&gt;0,'CE civilistico'!C54,0)</f>
        <v>0</v>
      </c>
      <c r="C67" s="10"/>
      <c r="D67" s="10">
        <f>IF('CE civilistico'!E54&gt;0,'CE civilistico'!E54,0)</f>
        <v>0</v>
      </c>
      <c r="E67" s="10"/>
      <c r="F67" s="10">
        <f>IF('CE civilistico'!G54&gt;0,'CE civilistico'!G54,0)</f>
        <v>0</v>
      </c>
      <c r="G67" s="10"/>
      <c r="H67" s="10">
        <f>IF('CE civilistico'!I54&gt;0,'CE civilistico'!I54,0)</f>
        <v>0</v>
      </c>
      <c r="I67" s="10"/>
      <c r="J67" s="10">
        <f>IF('CE civilistico'!K54&gt;0,'CE civilistico'!K54,0)</f>
        <v>0</v>
      </c>
      <c r="K67" s="10"/>
    </row>
    <row r="68" spans="1:11" ht="15" customHeight="1" x14ac:dyDescent="0.2">
      <c r="A68" t="s">
        <v>467</v>
      </c>
      <c r="B68" s="10">
        <f>'CE civilistico'!C67</f>
        <v>0</v>
      </c>
      <c r="C68" s="10"/>
      <c r="D68" s="10">
        <f>'CE civilistico'!E67</f>
        <v>0</v>
      </c>
      <c r="E68" s="10"/>
      <c r="F68" s="10">
        <f>'CE civilistico'!G67</f>
        <v>0</v>
      </c>
      <c r="G68" s="10"/>
      <c r="H68" s="10">
        <f>'CE civilistico'!I67</f>
        <v>0</v>
      </c>
      <c r="I68" s="10"/>
      <c r="J68" s="10">
        <f>'CE civilistico'!K67</f>
        <v>0</v>
      </c>
      <c r="K68" s="10"/>
    </row>
    <row r="69" spans="1:11" ht="15" customHeight="1" x14ac:dyDescent="0.2">
      <c r="A69" t="s">
        <v>468</v>
      </c>
      <c r="B69" s="10">
        <f>SUM(B66:B68)</f>
        <v>0</v>
      </c>
      <c r="C69" s="10"/>
      <c r="D69" s="10">
        <f>SUM(D66:D68)</f>
        <v>0</v>
      </c>
      <c r="E69" s="10"/>
      <c r="F69" s="10">
        <f>SUM(F66:F68)</f>
        <v>0</v>
      </c>
      <c r="G69" s="10"/>
      <c r="H69" s="10">
        <f>SUM(H66:H68)</f>
        <v>0</v>
      </c>
      <c r="I69" s="10"/>
      <c r="J69" s="10">
        <f>SUM(J66:J68)</f>
        <v>0</v>
      </c>
      <c r="K69" s="10"/>
    </row>
    <row r="70" spans="1:11" ht="15" customHeight="1" x14ac:dyDescent="0.2"/>
    <row r="71" spans="1:11" ht="15" customHeight="1" x14ac:dyDescent="0.2">
      <c r="A71" t="s">
        <v>469</v>
      </c>
      <c r="B71" s="10">
        <f>'CE civilistico'!C30</f>
        <v>0</v>
      </c>
      <c r="C71" s="10"/>
      <c r="D71" s="10">
        <f>'CE civilistico'!E30</f>
        <v>0</v>
      </c>
      <c r="E71" s="10"/>
      <c r="F71" s="10">
        <f>'CE civilistico'!G30</f>
        <v>0</v>
      </c>
      <c r="G71" s="10"/>
      <c r="H71" s="10">
        <f>'CE civilistico'!I30</f>
        <v>0</v>
      </c>
      <c r="I71" s="10"/>
      <c r="J71" s="10">
        <f>'CE civilistico'!K30</f>
        <v>0</v>
      </c>
      <c r="K71" s="10"/>
    </row>
    <row r="72" spans="1:11" ht="15" customHeight="1" x14ac:dyDescent="0.2">
      <c r="A72" t="s">
        <v>470</v>
      </c>
      <c r="B72" s="10">
        <f>'CE civilistico'!C33</f>
        <v>0</v>
      </c>
      <c r="C72" s="10"/>
      <c r="D72" s="10">
        <f>'CE civilistico'!E33</f>
        <v>0</v>
      </c>
      <c r="E72" s="10"/>
      <c r="F72" s="10">
        <f>'CE civilistico'!G33</f>
        <v>0</v>
      </c>
      <c r="G72" s="10"/>
      <c r="H72" s="10">
        <f>'CE civilistico'!I33</f>
        <v>0</v>
      </c>
      <c r="I72" s="10"/>
      <c r="J72" s="10">
        <f>'CE civilistico'!K33</f>
        <v>0</v>
      </c>
      <c r="K72" s="10"/>
    </row>
    <row r="73" spans="1:11" ht="15" customHeight="1" x14ac:dyDescent="0.2">
      <c r="A73" t="s">
        <v>471</v>
      </c>
      <c r="B73" s="10">
        <f>'CE civilistico'!C38</f>
        <v>0</v>
      </c>
      <c r="C73" s="10"/>
      <c r="D73" s="10">
        <f>'CE civilistico'!E38</f>
        <v>0</v>
      </c>
      <c r="E73" s="10"/>
      <c r="F73" s="10">
        <f>'CE civilistico'!G38</f>
        <v>0</v>
      </c>
      <c r="G73" s="10"/>
      <c r="H73" s="10">
        <f>'CE civilistico'!I38</f>
        <v>0</v>
      </c>
      <c r="I73" s="10"/>
      <c r="J73" s="10">
        <f>'CE civilistico'!K38</f>
        <v>0</v>
      </c>
      <c r="K73" s="10"/>
    </row>
    <row r="74" spans="1:11" ht="15" customHeight="1" x14ac:dyDescent="0.2">
      <c r="A74" t="s">
        <v>167</v>
      </c>
      <c r="B74" s="10">
        <f>IF('CE civilistico'!C54&lt;0,-'CE civilistico'!C54,0)</f>
        <v>0</v>
      </c>
      <c r="C74" s="10"/>
      <c r="D74" s="10">
        <f>IF('CE civilistico'!E54&lt;0,-'CE civilistico'!E54,0)</f>
        <v>0</v>
      </c>
      <c r="E74" s="10"/>
      <c r="F74" s="10">
        <f>IF('CE civilistico'!G54&lt;0,-'CE civilistico'!G54,0)</f>
        <v>0</v>
      </c>
      <c r="G74" s="10"/>
      <c r="H74" s="10">
        <f>IF('CE civilistico'!I54&lt;0,-'CE civilistico'!I54,0)</f>
        <v>0</v>
      </c>
      <c r="I74" s="10"/>
      <c r="J74" s="10">
        <f>IF('CE civilistico'!K54&lt;0,-'CE civilistico'!K54,0)</f>
        <v>0</v>
      </c>
      <c r="K74" s="10"/>
    </row>
    <row r="75" spans="1:11" ht="15" customHeight="1" x14ac:dyDescent="0.2">
      <c r="A75" t="s">
        <v>472</v>
      </c>
      <c r="B75" s="10">
        <f>'CE civilistico'!C70</f>
        <v>0</v>
      </c>
      <c r="C75" s="10"/>
      <c r="D75" s="10">
        <f>'CE civilistico'!E70</f>
        <v>0</v>
      </c>
      <c r="E75" s="10"/>
      <c r="F75" s="10">
        <f>'CE civilistico'!G70</f>
        <v>0</v>
      </c>
      <c r="G75" s="10"/>
      <c r="H75" s="10">
        <f>'CE civilistico'!I70</f>
        <v>0</v>
      </c>
      <c r="I75" s="10"/>
      <c r="J75" s="10">
        <f>'CE civilistico'!K70</f>
        <v>0</v>
      </c>
      <c r="K75" s="10"/>
    </row>
    <row r="76" spans="1:11" ht="15" customHeight="1" x14ac:dyDescent="0.2">
      <c r="A76" t="s">
        <v>473</v>
      </c>
      <c r="B76" s="10">
        <f>SUM(B71:B75)</f>
        <v>0</v>
      </c>
      <c r="C76" s="10"/>
      <c r="D76" s="10">
        <f>SUM(D71:D75)</f>
        <v>0</v>
      </c>
      <c r="E76" s="10"/>
      <c r="F76" s="10">
        <f>SUM(F71:F75)</f>
        <v>0</v>
      </c>
      <c r="G76" s="10"/>
      <c r="H76" s="10">
        <f>SUM(H71:H75)</f>
        <v>0</v>
      </c>
      <c r="I76" s="10"/>
      <c r="J76" s="10">
        <f>SUM(J71:J75)</f>
        <v>0</v>
      </c>
      <c r="K76" s="10"/>
    </row>
    <row r="77" spans="1:11" ht="15" customHeight="1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5" customHeight="1" x14ac:dyDescent="0.2">
      <c r="A78" t="s">
        <v>474</v>
      </c>
      <c r="B78" s="10">
        <f>B69-B76</f>
        <v>0</v>
      </c>
      <c r="C78" s="10"/>
      <c r="D78" s="10">
        <f>D69-D76</f>
        <v>0</v>
      </c>
      <c r="E78" s="10"/>
      <c r="F78" s="10">
        <f>F69-F76</f>
        <v>0</v>
      </c>
      <c r="G78" s="10"/>
      <c r="H78" s="10">
        <f>H69-H76</f>
        <v>0</v>
      </c>
      <c r="I78" s="10"/>
      <c r="J78" s="10">
        <f>J69-J76</f>
        <v>0</v>
      </c>
      <c r="K78" s="10"/>
    </row>
    <row r="79" spans="1:11" ht="15" customHeight="1" x14ac:dyDescent="0.2"/>
    <row r="80" spans="1:11" ht="15" customHeight="1" x14ac:dyDescent="0.2">
      <c r="A80" s="35" t="s">
        <v>475</v>
      </c>
      <c r="B80" s="32">
        <f>B64+B78</f>
        <v>0</v>
      </c>
      <c r="C80" s="32"/>
      <c r="D80" s="32">
        <f>D64+D78</f>
        <v>0</v>
      </c>
      <c r="E80" s="32"/>
      <c r="F80" s="32">
        <f>F64+F78</f>
        <v>0</v>
      </c>
      <c r="G80" s="32"/>
      <c r="H80" s="32">
        <f>H64+H78</f>
        <v>0</v>
      </c>
      <c r="I80" s="32"/>
      <c r="J80" s="32">
        <f>J64+J78</f>
        <v>0</v>
      </c>
      <c r="K80" s="32"/>
    </row>
    <row r="81" spans="1:11" ht="15" customHeight="1" x14ac:dyDescent="0.2"/>
    <row r="82" spans="1:11" ht="15" customHeight="1" x14ac:dyDescent="0.2">
      <c r="A82" t="s">
        <v>476</v>
      </c>
      <c r="B82" s="10">
        <f>'CE civilistico'!C76</f>
        <v>0</v>
      </c>
      <c r="C82" s="10"/>
      <c r="D82" s="10">
        <f>'CE civilistico'!E76</f>
        <v>0</v>
      </c>
      <c r="E82" s="10"/>
      <c r="F82" s="10">
        <f>'CE civilistico'!G76</f>
        <v>0</v>
      </c>
      <c r="G82" s="10"/>
      <c r="H82" s="10">
        <f>'CE civilistico'!I76</f>
        <v>0</v>
      </c>
      <c r="I82" s="10"/>
      <c r="J82" s="10">
        <f>'CE civilistico'!K76</f>
        <v>0</v>
      </c>
      <c r="K82" s="10"/>
    </row>
    <row r="83" spans="1:11" ht="15" customHeight="1" x14ac:dyDescent="0.2"/>
    <row r="84" spans="1:11" ht="15" customHeight="1" x14ac:dyDescent="0.2">
      <c r="A84" s="35" t="s">
        <v>22</v>
      </c>
      <c r="B84" s="32">
        <f>B80-B82</f>
        <v>0</v>
      </c>
      <c r="C84" s="32" t="s">
        <v>568</v>
      </c>
      <c r="D84" s="32">
        <f>D80-D82</f>
        <v>0</v>
      </c>
      <c r="E84" s="32" t="s">
        <v>568</v>
      </c>
      <c r="F84" s="32">
        <f>F80-F82</f>
        <v>0</v>
      </c>
      <c r="G84" s="32" t="s">
        <v>568</v>
      </c>
      <c r="H84" s="32">
        <f>H80-H82</f>
        <v>0</v>
      </c>
      <c r="I84" s="32" t="s">
        <v>568</v>
      </c>
      <c r="J84" s="32">
        <f>J80-J82</f>
        <v>0</v>
      </c>
      <c r="K84" s="32" t="s">
        <v>568</v>
      </c>
    </row>
    <row r="85" spans="1:11" ht="15" customHeight="1" x14ac:dyDescent="0.2"/>
    <row r="86" spans="1:11" ht="15" customHeight="1" x14ac:dyDescent="0.2">
      <c r="B86" s="10">
        <f>+B84-'CE civilistico'!C77</f>
        <v>0</v>
      </c>
      <c r="D86" s="10">
        <f>+D84-'CE civilistico'!E77</f>
        <v>0</v>
      </c>
      <c r="F86" s="10">
        <f>+F84-'CE civilistico'!G77</f>
        <v>0</v>
      </c>
      <c r="H86" s="10">
        <f>+H84-'CE civilistico'!I77</f>
        <v>0</v>
      </c>
    </row>
    <row r="87" spans="1:11" ht="15" customHeight="1" x14ac:dyDescent="0.2"/>
    <row r="88" spans="1:11" ht="15" customHeight="1" x14ac:dyDescent="0.2"/>
    <row r="89" spans="1:11" ht="15" customHeight="1" x14ac:dyDescent="0.2"/>
    <row r="90" spans="1:11" ht="15" customHeight="1" x14ac:dyDescent="0.2"/>
    <row r="91" spans="1:11" ht="15" customHeight="1" x14ac:dyDescent="0.2"/>
    <row r="92" spans="1:11" ht="15" customHeight="1" x14ac:dyDescent="0.2"/>
    <row r="93" spans="1:11" ht="15" customHeight="1" x14ac:dyDescent="0.2"/>
    <row r="94" spans="1:11" ht="15" customHeight="1" x14ac:dyDescent="0.2"/>
    <row r="95" spans="1:11" ht="15" customHeight="1" x14ac:dyDescent="0.2"/>
    <row r="96" spans="1:11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</sheetData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9"/>
  <sheetViews>
    <sheetView workbookViewId="0">
      <selection activeCell="B41" sqref="B41"/>
    </sheetView>
  </sheetViews>
  <sheetFormatPr defaultRowHeight="12.75" x14ac:dyDescent="0.2"/>
  <cols>
    <col min="1" max="1" width="2.85546875" customWidth="1"/>
    <col min="2" max="2" width="51.7109375" bestFit="1" customWidth="1"/>
    <col min="3" max="3" width="10.85546875" style="48" customWidth="1"/>
    <col min="4" max="4" width="8.28515625" style="48" bestFit="1" customWidth="1"/>
    <col min="5" max="5" width="10.85546875" customWidth="1"/>
    <col min="6" max="6" width="8.28515625" style="48" bestFit="1" customWidth="1"/>
    <col min="7" max="7" width="10.85546875" customWidth="1"/>
    <col min="8" max="8" width="8.28515625" style="48" bestFit="1" customWidth="1"/>
    <col min="9" max="9" width="10.85546875" customWidth="1"/>
    <col min="10" max="10" width="8.28515625" style="48" bestFit="1" customWidth="1"/>
    <col min="11" max="11" width="10.85546875" customWidth="1"/>
    <col min="12" max="12" width="8.28515625" style="48" bestFit="1" customWidth="1"/>
    <col min="15" max="15" width="12.85546875" bestFit="1" customWidth="1"/>
  </cols>
  <sheetData>
    <row r="1" spans="2:12" x14ac:dyDescent="0.2">
      <c r="B1" t="str">
        <f>'SP civilistico'!A1</f>
        <v>FILE ESERCITAZIONE</v>
      </c>
    </row>
    <row r="2" spans="2:12" ht="15" x14ac:dyDescent="0.25">
      <c r="B2" s="234" t="s">
        <v>303</v>
      </c>
      <c r="C2" s="122">
        <f>'SP civilistico'!C2</f>
        <v>0</v>
      </c>
      <c r="D2" s="122"/>
      <c r="E2" s="36">
        <f>'SP civilistico'!E2</f>
        <v>1</v>
      </c>
      <c r="F2" s="122"/>
      <c r="G2" s="36">
        <f>'SP civilistico'!G2</f>
        <v>2</v>
      </c>
      <c r="H2" s="122"/>
      <c r="I2" s="36">
        <f>'SP civilistico'!I2</f>
        <v>3</v>
      </c>
      <c r="J2" s="122"/>
      <c r="K2" s="36">
        <f>'SP civilistico'!K2</f>
        <v>4</v>
      </c>
      <c r="L2" s="122"/>
    </row>
    <row r="3" spans="2:12" x14ac:dyDescent="0.2">
      <c r="B3" s="129"/>
      <c r="C3" s="123"/>
      <c r="D3" s="123"/>
      <c r="E3" s="37"/>
      <c r="F3" s="123"/>
      <c r="G3" s="37"/>
      <c r="H3" s="123"/>
      <c r="I3" s="37"/>
      <c r="J3" s="123"/>
      <c r="K3" s="37"/>
      <c r="L3" s="123"/>
    </row>
    <row r="4" spans="2:12" x14ac:dyDescent="0.2">
      <c r="B4" s="130" t="s">
        <v>480</v>
      </c>
      <c r="C4" s="124">
        <f>'SP riclassificato'!C7</f>
        <v>0</v>
      </c>
      <c r="D4" s="151" t="e">
        <f>+C4/C$18</f>
        <v>#DIV/0!</v>
      </c>
      <c r="E4" s="46">
        <f>'SP riclassificato'!E7</f>
        <v>0</v>
      </c>
      <c r="F4" s="151" t="e">
        <f>+E4/E$18</f>
        <v>#DIV/0!</v>
      </c>
      <c r="G4" s="46">
        <f>'SP riclassificato'!G7</f>
        <v>0</v>
      </c>
      <c r="H4" s="151" t="e">
        <f t="shared" ref="H4:H9" si="0">+G4/G$18</f>
        <v>#DIV/0!</v>
      </c>
      <c r="I4" s="46">
        <f>'SP riclassificato'!I7</f>
        <v>0</v>
      </c>
      <c r="J4" s="151" t="e">
        <f t="shared" ref="J4:J9" si="1">+I4/I$18</f>
        <v>#DIV/0!</v>
      </c>
      <c r="K4" s="46">
        <f>'SP riclassificato'!K7</f>
        <v>0</v>
      </c>
      <c r="L4" s="151" t="e">
        <f t="shared" ref="L4:L9" si="2">+K4/K$18</f>
        <v>#DIV/0!</v>
      </c>
    </row>
    <row r="5" spans="2:12" x14ac:dyDescent="0.2">
      <c r="B5" s="131" t="s">
        <v>116</v>
      </c>
      <c r="C5" s="124">
        <f>'SP riclassificato'!C9+'SP riclassificato'!C10+'SP riclassificato'!C11+'SP riclassificato'!C12+'SP riclassificato'!C13+'SP riclassificato'!C14+'SP riclassificato'!C15+'SP riclassificato'!C16+'SP riclassificato'!C18+'SP riclassificato'!C19+'SP riclassificato'!C20+'SP riclassificato'!C21+'SP riclassificato'!C24+'SP riclassificato'!C27+'SP riclassificato'!C30+'SP riclassificato'!C33+'SP riclassificato'!C36+'SP riclassificato'!C39</f>
        <v>0</v>
      </c>
      <c r="D5" s="151" t="e">
        <f t="shared" ref="D5:F18" si="3">+C5/C$18</f>
        <v>#DIV/0!</v>
      </c>
      <c r="E5" s="124">
        <f>'SP riclassificato'!E9+'SP riclassificato'!E10+'SP riclassificato'!E11+'SP riclassificato'!E12+'SP riclassificato'!E13+'SP riclassificato'!E14+'SP riclassificato'!E15+'SP riclassificato'!E16+'SP riclassificato'!E18+'SP riclassificato'!E19+'SP riclassificato'!E20+'SP riclassificato'!E21+'SP riclassificato'!E24+'SP riclassificato'!E27+'SP riclassificato'!E30+'SP riclassificato'!E33+'SP riclassificato'!E36+'SP riclassificato'!E39</f>
        <v>0</v>
      </c>
      <c r="F5" s="151" t="e">
        <f t="shared" si="3"/>
        <v>#DIV/0!</v>
      </c>
      <c r="G5" s="124">
        <f>'SP riclassificato'!G9+'SP riclassificato'!G10+'SP riclassificato'!G11+'SP riclassificato'!G12+'SP riclassificato'!G13+'SP riclassificato'!G14+'SP riclassificato'!G15+'SP riclassificato'!G16+'SP riclassificato'!G18+'SP riclassificato'!G19+'SP riclassificato'!G20+'SP riclassificato'!G21+'SP riclassificato'!G24+'SP riclassificato'!G27+'SP riclassificato'!G30+'SP riclassificato'!G33+'SP riclassificato'!G36+'SP riclassificato'!G39</f>
        <v>0</v>
      </c>
      <c r="H5" s="151" t="e">
        <f t="shared" si="0"/>
        <v>#DIV/0!</v>
      </c>
      <c r="I5" s="124">
        <f>'SP riclassificato'!I9+'SP riclassificato'!I10+'SP riclassificato'!I11+'SP riclassificato'!I12+'SP riclassificato'!I13+'SP riclassificato'!I14+'SP riclassificato'!I15+'SP riclassificato'!I16+'SP riclassificato'!I18+'SP riclassificato'!I19+'SP riclassificato'!I20+'SP riclassificato'!I21+'SP riclassificato'!I24+'SP riclassificato'!I27+'SP riclassificato'!I30+'SP riclassificato'!I33+'SP riclassificato'!I36+'SP riclassificato'!I39</f>
        <v>0</v>
      </c>
      <c r="J5" s="151" t="e">
        <f t="shared" si="1"/>
        <v>#DIV/0!</v>
      </c>
      <c r="K5" s="124">
        <f>'SP riclassificato'!K9+'SP riclassificato'!K10+'SP riclassificato'!K11+'SP riclassificato'!K12+'SP riclassificato'!K13+'SP riclassificato'!K14+'SP riclassificato'!K15+'SP riclassificato'!K16+'SP riclassificato'!K18+'SP riclassificato'!K19+'SP riclassificato'!K20+'SP riclassificato'!K21+'SP riclassificato'!K24+'SP riclassificato'!K27+'SP riclassificato'!K30+'SP riclassificato'!K33+'SP riclassificato'!K36+'SP riclassificato'!K39</f>
        <v>0</v>
      </c>
      <c r="L5" s="151" t="e">
        <f t="shared" si="2"/>
        <v>#DIV/0!</v>
      </c>
    </row>
    <row r="6" spans="2:12" x14ac:dyDescent="0.2">
      <c r="B6" s="131" t="s">
        <v>117</v>
      </c>
      <c r="C6" s="124">
        <f>'SP riclassificato'!C25+'SP riclassificato'!C28+'SP riclassificato'!C31+'SP riclassificato'!C34+'SP riclassificato'!C37+'SP riclassificato'!C40</f>
        <v>0</v>
      </c>
      <c r="D6" s="151" t="e">
        <f t="shared" si="3"/>
        <v>#DIV/0!</v>
      </c>
      <c r="E6" s="46">
        <f>'SP riclassificato'!E25+'SP riclassificato'!E28+'SP riclassificato'!E31+'SP riclassificato'!E34+'SP riclassificato'!E37+'SP riclassificato'!E40</f>
        <v>0</v>
      </c>
      <c r="F6" s="151" t="e">
        <f t="shared" si="3"/>
        <v>#DIV/0!</v>
      </c>
      <c r="G6" s="46">
        <f>'SP riclassificato'!G25+'SP riclassificato'!G28+'SP riclassificato'!G31+'SP riclassificato'!G34+'SP riclassificato'!G37+'SP riclassificato'!G40</f>
        <v>0</v>
      </c>
      <c r="H6" s="151" t="e">
        <f t="shared" si="0"/>
        <v>#DIV/0!</v>
      </c>
      <c r="I6" s="46">
        <f>'SP riclassificato'!I25+'SP riclassificato'!I28+'SP riclassificato'!I31+'SP riclassificato'!I34+'SP riclassificato'!I37+'SP riclassificato'!I40</f>
        <v>0</v>
      </c>
      <c r="J6" s="151" t="e">
        <f t="shared" si="1"/>
        <v>#DIV/0!</v>
      </c>
      <c r="K6" s="46">
        <f>'SP riclassificato'!K25+'SP riclassificato'!K28+'SP riclassificato'!K31+'SP riclassificato'!K34+'SP riclassificato'!K37+'SP riclassificato'!K40</f>
        <v>0</v>
      </c>
      <c r="L6" s="151" t="e">
        <f t="shared" si="2"/>
        <v>#DIV/0!</v>
      </c>
    </row>
    <row r="7" spans="2:12" x14ac:dyDescent="0.2">
      <c r="B7" s="130" t="s">
        <v>118</v>
      </c>
      <c r="C7" s="124">
        <f>C5+C6</f>
        <v>0</v>
      </c>
      <c r="D7" s="151" t="e">
        <f t="shared" si="3"/>
        <v>#DIV/0!</v>
      </c>
      <c r="E7" s="46">
        <f>E5+E6</f>
        <v>0</v>
      </c>
      <c r="F7" s="151" t="e">
        <f t="shared" si="3"/>
        <v>#DIV/0!</v>
      </c>
      <c r="G7" s="46">
        <f>G5+G6</f>
        <v>0</v>
      </c>
      <c r="H7" s="151" t="e">
        <f t="shared" si="0"/>
        <v>#DIV/0!</v>
      </c>
      <c r="I7" s="46">
        <f>I5+I6</f>
        <v>0</v>
      </c>
      <c r="J7" s="151" t="e">
        <f t="shared" si="1"/>
        <v>#DIV/0!</v>
      </c>
      <c r="K7" s="46">
        <f>K5+K6</f>
        <v>0</v>
      </c>
      <c r="L7" s="151" t="e">
        <f t="shared" si="2"/>
        <v>#DIV/0!</v>
      </c>
    </row>
    <row r="8" spans="2:12" x14ac:dyDescent="0.2">
      <c r="B8" s="130" t="s">
        <v>481</v>
      </c>
      <c r="C8" s="124">
        <f>'SP riclassificato'!C49</f>
        <v>0</v>
      </c>
      <c r="D8" s="151" t="e">
        <f t="shared" si="3"/>
        <v>#DIV/0!</v>
      </c>
      <c r="E8" s="46">
        <f>'SP riclassificato'!E49</f>
        <v>0</v>
      </c>
      <c r="F8" s="151" t="e">
        <f t="shared" si="3"/>
        <v>#DIV/0!</v>
      </c>
      <c r="G8" s="46">
        <f>'SP riclassificato'!G49</f>
        <v>0</v>
      </c>
      <c r="H8" s="151" t="e">
        <f t="shared" si="0"/>
        <v>#DIV/0!</v>
      </c>
      <c r="I8" s="46">
        <f>'SP riclassificato'!I49</f>
        <v>0</v>
      </c>
      <c r="J8" s="151" t="e">
        <f t="shared" si="1"/>
        <v>#DIV/0!</v>
      </c>
      <c r="K8" s="46">
        <f>'SP riclassificato'!K49</f>
        <v>0</v>
      </c>
      <c r="L8" s="151" t="e">
        <f t="shared" si="2"/>
        <v>#DIV/0!</v>
      </c>
    </row>
    <row r="9" spans="2:12" x14ac:dyDescent="0.2">
      <c r="B9" s="132" t="s">
        <v>487</v>
      </c>
      <c r="C9" s="125">
        <f>C4+C7+C8</f>
        <v>0</v>
      </c>
      <c r="D9" s="152" t="e">
        <f t="shared" si="3"/>
        <v>#DIV/0!</v>
      </c>
      <c r="E9" s="39">
        <f>E4+E7+E8</f>
        <v>0</v>
      </c>
      <c r="F9" s="152" t="e">
        <f t="shared" si="3"/>
        <v>#DIV/0!</v>
      </c>
      <c r="G9" s="39">
        <f>G4+G7+G8</f>
        <v>0</v>
      </c>
      <c r="H9" s="152" t="e">
        <f t="shared" si="0"/>
        <v>#DIV/0!</v>
      </c>
      <c r="I9" s="39">
        <f>I4+I7+I8</f>
        <v>0</v>
      </c>
      <c r="J9" s="152" t="e">
        <f t="shared" si="1"/>
        <v>#DIV/0!</v>
      </c>
      <c r="K9" s="39">
        <f>K4+K7+K8</f>
        <v>0</v>
      </c>
      <c r="L9" s="152" t="e">
        <f t="shared" si="2"/>
        <v>#DIV/0!</v>
      </c>
    </row>
    <row r="10" spans="2:12" x14ac:dyDescent="0.2">
      <c r="B10" s="130"/>
      <c r="C10" s="126"/>
      <c r="D10" s="126"/>
      <c r="E10" s="47"/>
      <c r="F10" s="126"/>
      <c r="G10" s="47"/>
      <c r="H10" s="126"/>
      <c r="I10" s="47"/>
      <c r="J10" s="126"/>
      <c r="K10" s="40"/>
      <c r="L10" s="126"/>
    </row>
    <row r="11" spans="2:12" x14ac:dyDescent="0.2">
      <c r="B11" s="130" t="s">
        <v>383</v>
      </c>
      <c r="C11" s="124">
        <f>'SP riclassificato'!C60</f>
        <v>0</v>
      </c>
      <c r="D11" s="151" t="e">
        <f t="shared" si="3"/>
        <v>#DIV/0!</v>
      </c>
      <c r="E11" s="46">
        <f>'SP riclassificato'!E60</f>
        <v>0</v>
      </c>
      <c r="F11" s="151" t="e">
        <f t="shared" si="3"/>
        <v>#DIV/0!</v>
      </c>
      <c r="G11" s="46">
        <f>'SP riclassificato'!G60</f>
        <v>0</v>
      </c>
      <c r="H11" s="151" t="e">
        <f t="shared" ref="H11:H16" si="4">+G11/G$18</f>
        <v>#DIV/0!</v>
      </c>
      <c r="I11" s="46">
        <f>'SP riclassificato'!I60</f>
        <v>0</v>
      </c>
      <c r="J11" s="151" t="e">
        <f t="shared" ref="J11:J16" si="5">+I11/I$18</f>
        <v>#DIV/0!</v>
      </c>
      <c r="K11" s="46">
        <f>'SP riclassificato'!K60</f>
        <v>0</v>
      </c>
      <c r="L11" s="151" t="e">
        <f t="shared" ref="L11:L16" si="6">+K11/K$18</f>
        <v>#DIV/0!</v>
      </c>
    </row>
    <row r="12" spans="2:12" x14ac:dyDescent="0.2">
      <c r="B12" s="130" t="s">
        <v>384</v>
      </c>
      <c r="C12" s="124">
        <f>'SP riclassificato'!C67</f>
        <v>0</v>
      </c>
      <c r="D12" s="151" t="e">
        <f t="shared" si="3"/>
        <v>#DIV/0!</v>
      </c>
      <c r="E12" s="46">
        <f>'SP riclassificato'!E67</f>
        <v>0</v>
      </c>
      <c r="F12" s="151" t="e">
        <f t="shared" si="3"/>
        <v>#DIV/0!</v>
      </c>
      <c r="G12" s="46">
        <f>'SP riclassificato'!G67</f>
        <v>0</v>
      </c>
      <c r="H12" s="151" t="e">
        <f t="shared" si="4"/>
        <v>#DIV/0!</v>
      </c>
      <c r="I12" s="46">
        <f>'SP riclassificato'!I67</f>
        <v>0</v>
      </c>
      <c r="J12" s="151" t="e">
        <f t="shared" si="5"/>
        <v>#DIV/0!</v>
      </c>
      <c r="K12" s="46">
        <f>'SP riclassificato'!K67</f>
        <v>0</v>
      </c>
      <c r="L12" s="151" t="e">
        <f t="shared" si="6"/>
        <v>#DIV/0!</v>
      </c>
    </row>
    <row r="13" spans="2:12" x14ac:dyDescent="0.2">
      <c r="B13" s="131" t="s">
        <v>114</v>
      </c>
      <c r="C13" s="124">
        <f>'SP riclassificato'!C71+'SP riclassificato'!C74+'SP riclassificato'!C77+'SP riclassificato'!C80+'SP riclassificato'!C83+'SP riclassificato'!C84+'SP riclassificato'!C85+'SP riclassificato'!C86+'SP riclassificato'!C88+'SP riclassificato'!C91+'SP riclassificato'!C103</f>
        <v>0</v>
      </c>
      <c r="D13" s="151" t="e">
        <f t="shared" si="3"/>
        <v>#DIV/0!</v>
      </c>
      <c r="E13" s="46">
        <f>'SP riclassificato'!E71+'SP riclassificato'!E74+'SP riclassificato'!E77+'SP riclassificato'!E80+'SP riclassificato'!E83+'SP riclassificato'!E84+'SP riclassificato'!E85+'SP riclassificato'!E86+'SP riclassificato'!E88+'SP riclassificato'!E91+'SP riclassificato'!E103</f>
        <v>0</v>
      </c>
      <c r="F13" s="151" t="e">
        <f t="shared" si="3"/>
        <v>#DIV/0!</v>
      </c>
      <c r="G13" s="46">
        <f>'SP riclassificato'!G71+'SP riclassificato'!G74+'SP riclassificato'!G77+'SP riclassificato'!G80+'SP riclassificato'!G83+'SP riclassificato'!G84+'SP riclassificato'!G85+'SP riclassificato'!G86+'SP riclassificato'!G88+'SP riclassificato'!G91+'SP riclassificato'!G103</f>
        <v>0</v>
      </c>
      <c r="H13" s="151" t="e">
        <f t="shared" si="4"/>
        <v>#DIV/0!</v>
      </c>
      <c r="I13" s="46">
        <f>'SP riclassificato'!I71+'SP riclassificato'!I74+'SP riclassificato'!I77+'SP riclassificato'!I80+'SP riclassificato'!I83+'SP riclassificato'!I84+'SP riclassificato'!I85+'SP riclassificato'!I86+'SP riclassificato'!I88+'SP riclassificato'!I91+'SP riclassificato'!I103</f>
        <v>0</v>
      </c>
      <c r="J13" s="151" t="e">
        <f t="shared" si="5"/>
        <v>#DIV/0!</v>
      </c>
      <c r="K13" s="46">
        <f>'SP riclassificato'!K71+'SP riclassificato'!K74+'SP riclassificato'!K77+'SP riclassificato'!K80+'SP riclassificato'!K83+'SP riclassificato'!K84+'SP riclassificato'!K85+'SP riclassificato'!K86+'SP riclassificato'!K88+'SP riclassificato'!K91+'SP riclassificato'!K103</f>
        <v>0</v>
      </c>
      <c r="L13" s="151" t="e">
        <f t="shared" si="6"/>
        <v>#DIV/0!</v>
      </c>
    </row>
    <row r="14" spans="2:12" x14ac:dyDescent="0.2">
      <c r="B14" s="131" t="s">
        <v>115</v>
      </c>
      <c r="C14" s="124">
        <f>'SP riclassificato'!C72+'SP riclassificato'!C75+'SP riclassificato'!C78+'SP riclassificato'!C81+'SP riclassificato'!C89+'SP riclassificato'!C92</f>
        <v>0</v>
      </c>
      <c r="D14" s="151" t="e">
        <f t="shared" si="3"/>
        <v>#DIV/0!</v>
      </c>
      <c r="E14" s="46">
        <f>'SP riclassificato'!E72+'SP riclassificato'!E75+'SP riclassificato'!E78+'SP riclassificato'!E81+'SP riclassificato'!E89+'SP riclassificato'!E92</f>
        <v>0</v>
      </c>
      <c r="F14" s="151" t="e">
        <f t="shared" si="3"/>
        <v>#DIV/0!</v>
      </c>
      <c r="G14" s="46">
        <f>'SP riclassificato'!G72+'SP riclassificato'!G75+'SP riclassificato'!G78+'SP riclassificato'!G81+'SP riclassificato'!G89+'SP riclassificato'!G92</f>
        <v>0</v>
      </c>
      <c r="H14" s="151" t="e">
        <f t="shared" si="4"/>
        <v>#DIV/0!</v>
      </c>
      <c r="I14" s="46">
        <f>'SP riclassificato'!I72+'SP riclassificato'!I75+'SP riclassificato'!I78+'SP riclassificato'!I81+'SP riclassificato'!I89+'SP riclassificato'!I92</f>
        <v>0</v>
      </c>
      <c r="J14" s="151" t="e">
        <f t="shared" si="5"/>
        <v>#DIV/0!</v>
      </c>
      <c r="K14" s="46">
        <f>'SP riclassificato'!K72+'SP riclassificato'!K75+'SP riclassificato'!K78+'SP riclassificato'!K81+'SP riclassificato'!K89+'SP riclassificato'!K92</f>
        <v>0</v>
      </c>
      <c r="L14" s="151" t="e">
        <f t="shared" si="6"/>
        <v>#DIV/0!</v>
      </c>
    </row>
    <row r="15" spans="2:12" x14ac:dyDescent="0.2">
      <c r="B15" s="133" t="s">
        <v>119</v>
      </c>
      <c r="C15" s="124">
        <f>C13+C14</f>
        <v>0</v>
      </c>
      <c r="D15" s="151" t="e">
        <f t="shared" si="3"/>
        <v>#DIV/0!</v>
      </c>
      <c r="E15" s="46">
        <f>E13+E14</f>
        <v>0</v>
      </c>
      <c r="F15" s="151" t="e">
        <f t="shared" si="3"/>
        <v>#DIV/0!</v>
      </c>
      <c r="G15" s="46">
        <f>G13+G14</f>
        <v>0</v>
      </c>
      <c r="H15" s="151" t="e">
        <f t="shared" si="4"/>
        <v>#DIV/0!</v>
      </c>
      <c r="I15" s="46">
        <f>I13+I14</f>
        <v>0</v>
      </c>
      <c r="J15" s="151" t="e">
        <f t="shared" si="5"/>
        <v>#DIV/0!</v>
      </c>
      <c r="K15" s="46">
        <f>K13+K14</f>
        <v>0</v>
      </c>
      <c r="L15" s="151" t="e">
        <f t="shared" si="6"/>
        <v>#DIV/0!</v>
      </c>
    </row>
    <row r="16" spans="2:12" x14ac:dyDescent="0.2">
      <c r="B16" s="132" t="s">
        <v>482</v>
      </c>
      <c r="C16" s="125">
        <f>C11+C12+C15</f>
        <v>0</v>
      </c>
      <c r="D16" s="152" t="e">
        <f t="shared" si="3"/>
        <v>#DIV/0!</v>
      </c>
      <c r="E16" s="39">
        <f>E11+E12+E15</f>
        <v>0</v>
      </c>
      <c r="F16" s="152" t="e">
        <f t="shared" si="3"/>
        <v>#DIV/0!</v>
      </c>
      <c r="G16" s="39">
        <f>G11+G12+G15</f>
        <v>0</v>
      </c>
      <c r="H16" s="152" t="e">
        <f t="shared" si="4"/>
        <v>#DIV/0!</v>
      </c>
      <c r="I16" s="39">
        <f>I11+I12+I15</f>
        <v>0</v>
      </c>
      <c r="J16" s="152" t="e">
        <f t="shared" si="5"/>
        <v>#DIV/0!</v>
      </c>
      <c r="K16" s="39">
        <f>K11+K12+K15</f>
        <v>0</v>
      </c>
      <c r="L16" s="152" t="e">
        <f t="shared" si="6"/>
        <v>#DIV/0!</v>
      </c>
    </row>
    <row r="17" spans="2:15" x14ac:dyDescent="0.2">
      <c r="B17" s="130"/>
      <c r="C17" s="126"/>
      <c r="D17" s="126"/>
      <c r="E17" s="47"/>
      <c r="F17" s="126"/>
      <c r="G17" s="47"/>
      <c r="H17" s="126"/>
      <c r="I17" s="47"/>
      <c r="J17" s="126"/>
      <c r="K17" s="40"/>
      <c r="L17" s="126"/>
    </row>
    <row r="18" spans="2:15" x14ac:dyDescent="0.2">
      <c r="B18" s="132" t="s">
        <v>232</v>
      </c>
      <c r="C18" s="125">
        <f>C9+C16</f>
        <v>0</v>
      </c>
      <c r="D18" s="152" t="e">
        <f t="shared" si="3"/>
        <v>#DIV/0!</v>
      </c>
      <c r="E18" s="39">
        <f>E9+E16</f>
        <v>0</v>
      </c>
      <c r="F18" s="152" t="e">
        <f t="shared" si="3"/>
        <v>#DIV/0!</v>
      </c>
      <c r="G18" s="39">
        <f>G9+G16</f>
        <v>0</v>
      </c>
      <c r="H18" s="152" t="e">
        <f>+G18/G$18</f>
        <v>#DIV/0!</v>
      </c>
      <c r="I18" s="39">
        <f>I9+I16</f>
        <v>0</v>
      </c>
      <c r="J18" s="152" t="e">
        <f>+I18/I$18</f>
        <v>#DIV/0!</v>
      </c>
      <c r="K18" s="39">
        <f>K9+K16</f>
        <v>0</v>
      </c>
      <c r="L18" s="152" t="e">
        <f>+K18/K$18</f>
        <v>#DIV/0!</v>
      </c>
    </row>
    <row r="19" spans="2:15" x14ac:dyDescent="0.2">
      <c r="B19" s="130"/>
      <c r="C19" s="126"/>
      <c r="D19" s="126"/>
      <c r="E19" s="41"/>
      <c r="F19" s="126"/>
      <c r="G19" s="41"/>
      <c r="H19" s="126"/>
      <c r="I19" s="41"/>
      <c r="J19" s="126"/>
      <c r="K19" s="41"/>
      <c r="L19" s="126"/>
    </row>
    <row r="20" spans="2:15" ht="13.5" customHeight="1" x14ac:dyDescent="0.2">
      <c r="B20" s="230"/>
      <c r="C20" s="231"/>
      <c r="D20" s="232"/>
      <c r="E20" s="233"/>
      <c r="F20" s="232"/>
      <c r="G20" s="233"/>
      <c r="H20" s="232"/>
      <c r="I20" s="233"/>
      <c r="J20" s="232"/>
      <c r="K20" s="233"/>
      <c r="L20" s="232"/>
    </row>
    <row r="21" spans="2:15" ht="13.5" customHeight="1" x14ac:dyDescent="0.2">
      <c r="B21" s="134"/>
      <c r="C21" s="127"/>
      <c r="D21" s="127"/>
      <c r="E21" s="51"/>
      <c r="F21" s="127"/>
      <c r="G21" s="51"/>
      <c r="H21" s="127"/>
      <c r="I21" s="51"/>
      <c r="J21" s="127"/>
      <c r="K21" s="51"/>
      <c r="L21" s="127"/>
      <c r="O21" s="193"/>
    </row>
    <row r="22" spans="2:15" x14ac:dyDescent="0.2">
      <c r="B22" s="130" t="s">
        <v>483</v>
      </c>
      <c r="C22" s="124">
        <f>'SP riclassificato'!C118</f>
        <v>0</v>
      </c>
      <c r="D22" s="151" t="e">
        <f>+C22/C$34</f>
        <v>#DIV/0!</v>
      </c>
      <c r="E22" s="38">
        <f>'SP riclassificato'!E118</f>
        <v>0</v>
      </c>
      <c r="F22" s="151" t="e">
        <f>+E22/E$34</f>
        <v>#DIV/0!</v>
      </c>
      <c r="G22" s="38">
        <f>'SP riclassificato'!G118</f>
        <v>0</v>
      </c>
      <c r="H22" s="151" t="e">
        <f>+G22/G$34</f>
        <v>#DIV/0!</v>
      </c>
      <c r="I22" s="38">
        <f>'SP riclassificato'!I118</f>
        <v>0</v>
      </c>
      <c r="J22" s="151" t="e">
        <f>+I22/I$34</f>
        <v>#DIV/0!</v>
      </c>
      <c r="K22" s="38">
        <f>'SP riclassificato'!K118</f>
        <v>0</v>
      </c>
      <c r="L22" s="151" t="e">
        <f>+K22/K$34</f>
        <v>#DIV/0!</v>
      </c>
      <c r="O22" s="193"/>
    </row>
    <row r="23" spans="2:15" x14ac:dyDescent="0.2">
      <c r="B23" s="130" t="s">
        <v>484</v>
      </c>
      <c r="C23" s="124">
        <f>'SP riclassificato'!C130</f>
        <v>0</v>
      </c>
      <c r="D23" s="151" t="e">
        <f t="shared" ref="D23:F24" si="7">+C23/C$34</f>
        <v>#DIV/0!</v>
      </c>
      <c r="E23" s="38">
        <f>'SP riclassificato'!E130</f>
        <v>0</v>
      </c>
      <c r="F23" s="151" t="e">
        <f t="shared" si="7"/>
        <v>#DIV/0!</v>
      </c>
      <c r="G23" s="38">
        <f>'SP riclassificato'!G130</f>
        <v>0</v>
      </c>
      <c r="H23" s="151" t="e">
        <f>+G23/G$34</f>
        <v>#DIV/0!</v>
      </c>
      <c r="I23" s="38">
        <f>'SP riclassificato'!I130</f>
        <v>0</v>
      </c>
      <c r="J23" s="151" t="e">
        <f>+I23/I$34</f>
        <v>#DIV/0!</v>
      </c>
      <c r="K23" s="38">
        <f>'SP riclassificato'!K130</f>
        <v>0</v>
      </c>
      <c r="L23" s="151" t="e">
        <f>+K23/K$34</f>
        <v>#DIV/0!</v>
      </c>
      <c r="O23" s="193"/>
    </row>
    <row r="24" spans="2:15" x14ac:dyDescent="0.2">
      <c r="B24" s="132" t="s">
        <v>492</v>
      </c>
      <c r="C24" s="125">
        <f>C22+C23</f>
        <v>0</v>
      </c>
      <c r="D24" s="152" t="e">
        <f t="shared" si="7"/>
        <v>#DIV/0!</v>
      </c>
      <c r="E24" s="39">
        <f>E22+E23</f>
        <v>0</v>
      </c>
      <c r="F24" s="152" t="e">
        <f t="shared" si="7"/>
        <v>#DIV/0!</v>
      </c>
      <c r="G24" s="39">
        <f>G22+G23</f>
        <v>0</v>
      </c>
      <c r="H24" s="152" t="e">
        <f>+G24/G$34</f>
        <v>#DIV/0!</v>
      </c>
      <c r="I24" s="39">
        <f>I22+I23</f>
        <v>0</v>
      </c>
      <c r="J24" s="152" t="e">
        <f>+I24/I$34</f>
        <v>#DIV/0!</v>
      </c>
      <c r="K24" s="39">
        <f>K22+K23</f>
        <v>0</v>
      </c>
      <c r="L24" s="152" t="e">
        <f>+K24/K$34</f>
        <v>#DIV/0!</v>
      </c>
    </row>
    <row r="25" spans="2:15" x14ac:dyDescent="0.2">
      <c r="B25" s="130"/>
      <c r="C25" s="126"/>
      <c r="D25" s="126"/>
      <c r="E25" s="40"/>
      <c r="F25" s="126"/>
      <c r="G25" s="40"/>
      <c r="H25" s="126"/>
      <c r="I25" s="40"/>
      <c r="J25" s="126"/>
      <c r="K25" s="40"/>
      <c r="L25" s="126"/>
    </row>
    <row r="26" spans="2:15" x14ac:dyDescent="0.2">
      <c r="B26" s="130" t="s">
        <v>488</v>
      </c>
      <c r="C26" s="124">
        <f>'SP riclassificato'!C144</f>
        <v>0</v>
      </c>
      <c r="D26" s="151" t="e">
        <f>+C26/C$34</f>
        <v>#DIV/0!</v>
      </c>
      <c r="E26" s="38">
        <f>'SP riclassificato'!E144</f>
        <v>0</v>
      </c>
      <c r="F26" s="151" t="e">
        <f>+E26/E$34</f>
        <v>#DIV/0!</v>
      </c>
      <c r="G26" s="38">
        <f>'SP riclassificato'!G144</f>
        <v>0</v>
      </c>
      <c r="H26" s="151" t="e">
        <f>+G26/G$34</f>
        <v>#DIV/0!</v>
      </c>
      <c r="I26" s="38">
        <f>'SP riclassificato'!I144</f>
        <v>0</v>
      </c>
      <c r="J26" s="151" t="e">
        <f>+I26/I$34</f>
        <v>#DIV/0!</v>
      </c>
      <c r="K26" s="38">
        <f>'SP riclassificato'!K144</f>
        <v>0</v>
      </c>
      <c r="L26" s="151" t="e">
        <f>+K26/K$34</f>
        <v>#DIV/0!</v>
      </c>
    </row>
    <row r="27" spans="2:15" x14ac:dyDescent="0.2">
      <c r="B27" s="130" t="s">
        <v>486</v>
      </c>
      <c r="C27" s="124">
        <f>'SP riclassificato'!C160</f>
        <v>0</v>
      </c>
      <c r="D27" s="151" t="e">
        <f>+C27/C$34</f>
        <v>#DIV/0!</v>
      </c>
      <c r="E27" s="38">
        <f>'SP riclassificato'!E160</f>
        <v>0</v>
      </c>
      <c r="F27" s="151" t="e">
        <f>+E27/E$34</f>
        <v>#DIV/0!</v>
      </c>
      <c r="G27" s="38">
        <f>'SP riclassificato'!G160</f>
        <v>0</v>
      </c>
      <c r="H27" s="151" t="e">
        <f>+G27/G$34</f>
        <v>#DIV/0!</v>
      </c>
      <c r="I27" s="38">
        <f>'SP riclassificato'!I160</f>
        <v>0</v>
      </c>
      <c r="J27" s="151" t="e">
        <f>+I27/I$34</f>
        <v>#DIV/0!</v>
      </c>
      <c r="K27" s="38">
        <f>'SP riclassificato'!K160</f>
        <v>0</v>
      </c>
      <c r="L27" s="151" t="e">
        <f>+K27/K$34</f>
        <v>#DIV/0!</v>
      </c>
    </row>
    <row r="28" spans="2:15" x14ac:dyDescent="0.2">
      <c r="B28" s="132" t="s">
        <v>489</v>
      </c>
      <c r="C28" s="125">
        <f>C26+C27</f>
        <v>0</v>
      </c>
      <c r="D28" s="152" t="e">
        <f>+C28/C$34</f>
        <v>#DIV/0!</v>
      </c>
      <c r="E28" s="39">
        <f>E26+E27</f>
        <v>0</v>
      </c>
      <c r="F28" s="152" t="e">
        <f>+E28/E$34</f>
        <v>#DIV/0!</v>
      </c>
      <c r="G28" s="39">
        <f>G26+G27</f>
        <v>0</v>
      </c>
      <c r="H28" s="152" t="e">
        <f>+G28/G$34</f>
        <v>#DIV/0!</v>
      </c>
      <c r="I28" s="39">
        <f>I26+I27</f>
        <v>0</v>
      </c>
      <c r="J28" s="152" t="e">
        <f>+I28/I$34</f>
        <v>#DIV/0!</v>
      </c>
      <c r="K28" s="39">
        <f>K26+K27</f>
        <v>0</v>
      </c>
      <c r="L28" s="152" t="e">
        <f>+K28/K$34</f>
        <v>#DIV/0!</v>
      </c>
    </row>
    <row r="29" spans="2:15" x14ac:dyDescent="0.2">
      <c r="B29" s="130"/>
      <c r="C29" s="126"/>
      <c r="D29" s="126"/>
      <c r="E29" s="40"/>
      <c r="F29" s="126"/>
      <c r="G29" s="40"/>
      <c r="H29" s="126"/>
      <c r="I29" s="40"/>
      <c r="J29" s="126"/>
      <c r="K29" s="40"/>
      <c r="L29" s="126"/>
    </row>
    <row r="30" spans="2:15" x14ac:dyDescent="0.2">
      <c r="B30" s="132" t="s">
        <v>490</v>
      </c>
      <c r="C30" s="125">
        <f>C24+C28</f>
        <v>0</v>
      </c>
      <c r="D30" s="152" t="e">
        <f>+C30/C$34</f>
        <v>#DIV/0!</v>
      </c>
      <c r="E30" s="39">
        <f>E24+E28</f>
        <v>0</v>
      </c>
      <c r="F30" s="152" t="e">
        <f>+E30/E$34</f>
        <v>#DIV/0!</v>
      </c>
      <c r="G30" s="39">
        <f>G24+G28</f>
        <v>0</v>
      </c>
      <c r="H30" s="152" t="e">
        <f>+G30/G$34</f>
        <v>#DIV/0!</v>
      </c>
      <c r="I30" s="39">
        <f>I24+I28</f>
        <v>0</v>
      </c>
      <c r="J30" s="152" t="e">
        <f>+I30/I$34</f>
        <v>#DIV/0!</v>
      </c>
      <c r="K30" s="39">
        <f>K24+K28</f>
        <v>0</v>
      </c>
      <c r="L30" s="152" t="e">
        <f>+K30/K$34</f>
        <v>#DIV/0!</v>
      </c>
    </row>
    <row r="31" spans="2:15" x14ac:dyDescent="0.2">
      <c r="B31" s="130"/>
      <c r="C31" s="126"/>
      <c r="D31" s="126"/>
      <c r="E31" s="40"/>
      <c r="F31" s="126"/>
      <c r="G31" s="40"/>
      <c r="H31" s="126"/>
      <c r="I31" s="40"/>
      <c r="J31" s="126"/>
      <c r="K31" s="40"/>
      <c r="L31" s="126"/>
    </row>
    <row r="32" spans="2:15" x14ac:dyDescent="0.2">
      <c r="B32" s="135" t="s">
        <v>491</v>
      </c>
      <c r="C32" s="124">
        <f>'SP riclassificato'!C174</f>
        <v>0</v>
      </c>
      <c r="D32" s="151" t="e">
        <f>+C32/C$34</f>
        <v>#DIV/0!</v>
      </c>
      <c r="E32" s="38">
        <f>'SP riclassificato'!E174</f>
        <v>0</v>
      </c>
      <c r="F32" s="151" t="e">
        <f>+E32/E$34</f>
        <v>#DIV/0!</v>
      </c>
      <c r="G32" s="38">
        <f>'SP riclassificato'!G174</f>
        <v>0</v>
      </c>
      <c r="H32" s="151" t="e">
        <f>+G32/G$34</f>
        <v>#DIV/0!</v>
      </c>
      <c r="I32" s="38">
        <f>'SP riclassificato'!I174</f>
        <v>0</v>
      </c>
      <c r="J32" s="151" t="e">
        <f>+I32/I$34</f>
        <v>#DIV/0!</v>
      </c>
      <c r="K32" s="38">
        <f>'SP riclassificato'!K174</f>
        <v>0</v>
      </c>
      <c r="L32" s="151" t="e">
        <f>+K32/K$34</f>
        <v>#DIV/0!</v>
      </c>
    </row>
    <row r="33" spans="2:12" x14ac:dyDescent="0.2">
      <c r="B33" s="130"/>
      <c r="C33" s="126"/>
      <c r="D33" s="126"/>
      <c r="E33" s="40"/>
      <c r="F33" s="126"/>
      <c r="G33" s="40"/>
      <c r="H33" s="126"/>
      <c r="I33" s="40"/>
      <c r="J33" s="126"/>
      <c r="K33" s="40"/>
      <c r="L33" s="126"/>
    </row>
    <row r="34" spans="2:12" x14ac:dyDescent="0.2">
      <c r="B34" s="132" t="s">
        <v>297</v>
      </c>
      <c r="C34" s="125">
        <f>C30+C32</f>
        <v>0</v>
      </c>
      <c r="D34" s="152" t="e">
        <f>+C34/C$34</f>
        <v>#DIV/0!</v>
      </c>
      <c r="E34" s="39">
        <f>E30+E32</f>
        <v>0</v>
      </c>
      <c r="F34" s="152" t="e">
        <f>+E34/E$34</f>
        <v>#DIV/0!</v>
      </c>
      <c r="G34" s="39">
        <f>G30+G32</f>
        <v>0</v>
      </c>
      <c r="H34" s="152" t="e">
        <f>+G34/G$34</f>
        <v>#DIV/0!</v>
      </c>
      <c r="I34" s="39">
        <f>I30+I32</f>
        <v>0</v>
      </c>
      <c r="J34" s="152" t="e">
        <f>+I34/I$34</f>
        <v>#DIV/0!</v>
      </c>
      <c r="K34" s="39">
        <f>K30+K32</f>
        <v>0</v>
      </c>
      <c r="L34" s="152" t="e">
        <f>+K34/K$34</f>
        <v>#DIV/0!</v>
      </c>
    </row>
    <row r="35" spans="2:12" x14ac:dyDescent="0.2">
      <c r="B35" s="136"/>
      <c r="C35" s="128"/>
      <c r="D35" s="128"/>
      <c r="E35" s="44"/>
      <c r="F35" s="128"/>
      <c r="G35" s="44"/>
      <c r="H35" s="128"/>
      <c r="I35" s="44"/>
      <c r="J35" s="128"/>
      <c r="K35" s="44"/>
      <c r="L35" s="128"/>
    </row>
    <row r="38" spans="2:12" x14ac:dyDescent="0.2">
      <c r="B38" t="str">
        <f>'SP civilistico'!A1</f>
        <v>FILE ESERCITAZIONE</v>
      </c>
    </row>
    <row r="39" spans="2:12" ht="18" x14ac:dyDescent="0.25">
      <c r="B39" s="34"/>
    </row>
    <row r="40" spans="2:12" ht="15" x14ac:dyDescent="0.25">
      <c r="B40" s="234" t="s">
        <v>578</v>
      </c>
      <c r="C40" s="122">
        <f>C2</f>
        <v>0</v>
      </c>
      <c r="D40" s="122"/>
      <c r="E40" s="36">
        <f>E2</f>
        <v>1</v>
      </c>
      <c r="F40" s="122"/>
      <c r="G40" s="36">
        <f>G2</f>
        <v>2</v>
      </c>
      <c r="H40" s="122"/>
      <c r="I40" s="36">
        <f>I2</f>
        <v>3</v>
      </c>
      <c r="J40" s="122"/>
      <c r="K40" s="36">
        <f>K2</f>
        <v>4</v>
      </c>
      <c r="L40" s="122"/>
    </row>
    <row r="41" spans="2:12" x14ac:dyDescent="0.2">
      <c r="B41" s="129"/>
      <c r="C41" s="123"/>
      <c r="D41" s="123"/>
      <c r="E41" s="49"/>
      <c r="F41" s="123"/>
      <c r="G41" s="49"/>
      <c r="H41" s="123"/>
      <c r="I41" s="49"/>
      <c r="J41" s="123"/>
      <c r="K41" s="49"/>
      <c r="L41" s="123"/>
    </row>
    <row r="42" spans="2:12" x14ac:dyDescent="0.2">
      <c r="B42" s="131" t="s">
        <v>493</v>
      </c>
      <c r="C42" s="124">
        <f>SUM('SP riclassificato'!C182:C198)</f>
        <v>0</v>
      </c>
      <c r="D42" s="151"/>
      <c r="E42" s="46">
        <f>SUM('SP riclassificato'!E182:E198)</f>
        <v>0</v>
      </c>
      <c r="F42" s="151"/>
      <c r="G42" s="46">
        <f>SUM('SP riclassificato'!G182:G198)</f>
        <v>0</v>
      </c>
      <c r="H42" s="151"/>
      <c r="I42" s="46">
        <f>SUM('SP riclassificato'!I182:I198)</f>
        <v>0</v>
      </c>
      <c r="J42" s="151"/>
      <c r="K42" s="46">
        <f>SUM('SP riclassificato'!K182:K198)</f>
        <v>0</v>
      </c>
      <c r="L42" s="151"/>
    </row>
    <row r="43" spans="2:12" x14ac:dyDescent="0.2">
      <c r="B43" s="131" t="s">
        <v>494</v>
      </c>
      <c r="C43" s="124">
        <f>'SP riclassificato'!C199+'SP riclassificato'!C200</f>
        <v>0</v>
      </c>
      <c r="D43" s="151"/>
      <c r="E43" s="46">
        <f>'SP riclassificato'!E199+'SP riclassificato'!E200</f>
        <v>0</v>
      </c>
      <c r="F43" s="151"/>
      <c r="G43" s="46">
        <f>'SP riclassificato'!G199+'SP riclassificato'!G200</f>
        <v>0</v>
      </c>
      <c r="H43" s="151"/>
      <c r="I43" s="46">
        <f>'SP riclassificato'!I199+'SP riclassificato'!I200</f>
        <v>0</v>
      </c>
      <c r="J43" s="151"/>
      <c r="K43" s="46">
        <f>'SP riclassificato'!K199+'SP riclassificato'!K200</f>
        <v>0</v>
      </c>
      <c r="L43" s="151"/>
    </row>
    <row r="44" spans="2:12" x14ac:dyDescent="0.2">
      <c r="B44" s="130" t="s">
        <v>107</v>
      </c>
      <c r="C44" s="124">
        <f>C42+C43</f>
        <v>0</v>
      </c>
      <c r="D44" s="151"/>
      <c r="E44" s="46">
        <f>E42+E43</f>
        <v>0</v>
      </c>
      <c r="F44" s="151"/>
      <c r="G44" s="46">
        <f>G42+G43</f>
        <v>0</v>
      </c>
      <c r="H44" s="151"/>
      <c r="I44" s="46">
        <f>I42+I43</f>
        <v>0</v>
      </c>
      <c r="J44" s="151"/>
      <c r="K44" s="46">
        <f>K42+K43</f>
        <v>0</v>
      </c>
      <c r="L44" s="151"/>
    </row>
    <row r="45" spans="2:12" x14ac:dyDescent="0.2">
      <c r="B45" s="130" t="s">
        <v>495</v>
      </c>
      <c r="C45" s="124">
        <f>'SP riclassificato'!C201</f>
        <v>0</v>
      </c>
      <c r="D45" s="151"/>
      <c r="E45" s="46">
        <f>'SP riclassificato'!E201</f>
        <v>0</v>
      </c>
      <c r="F45" s="151"/>
      <c r="G45" s="46">
        <f>'SP riclassificato'!G201</f>
        <v>0</v>
      </c>
      <c r="H45" s="151"/>
      <c r="I45" s="46">
        <f>'SP riclassificato'!I201</f>
        <v>0</v>
      </c>
      <c r="J45" s="151"/>
      <c r="K45" s="46">
        <f>'SP riclassificato'!K201</f>
        <v>0</v>
      </c>
      <c r="L45" s="151"/>
    </row>
    <row r="46" spans="2:12" x14ac:dyDescent="0.2">
      <c r="B46" s="130" t="s">
        <v>368</v>
      </c>
      <c r="C46" s="124">
        <f>'SP riclassificato'!C202</f>
        <v>0</v>
      </c>
      <c r="D46" s="151"/>
      <c r="E46" s="46">
        <f>'SP riclassificato'!E202</f>
        <v>0</v>
      </c>
      <c r="F46" s="151"/>
      <c r="G46" s="46">
        <f>'SP riclassificato'!G202</f>
        <v>0</v>
      </c>
      <c r="H46" s="151"/>
      <c r="I46" s="46">
        <f>'SP riclassificato'!I202</f>
        <v>0</v>
      </c>
      <c r="J46" s="151"/>
      <c r="K46" s="46">
        <f>'SP riclassificato'!K202</f>
        <v>0</v>
      </c>
      <c r="L46" s="151"/>
    </row>
    <row r="47" spans="2:12" x14ac:dyDescent="0.2">
      <c r="B47" s="130" t="s">
        <v>484</v>
      </c>
      <c r="C47" s="124">
        <f>SUM('SP riclassificato'!C206:C214)</f>
        <v>0</v>
      </c>
      <c r="D47" s="151"/>
      <c r="E47" s="46">
        <f>SUM('SP riclassificato'!E206:E214)</f>
        <v>0</v>
      </c>
      <c r="F47" s="151"/>
      <c r="G47" s="46">
        <f>SUM('SP riclassificato'!G206:G214)</f>
        <v>0</v>
      </c>
      <c r="H47" s="151"/>
      <c r="I47" s="46">
        <f>SUM('SP riclassificato'!I206:I214)</f>
        <v>0</v>
      </c>
      <c r="J47" s="151"/>
      <c r="K47" s="46">
        <f>SUM('SP riclassificato'!K206:K214)</f>
        <v>0</v>
      </c>
      <c r="L47" s="151"/>
    </row>
    <row r="48" spans="2:12" x14ac:dyDescent="0.2">
      <c r="B48" s="130" t="s">
        <v>380</v>
      </c>
      <c r="C48" s="124">
        <f>'SP riclassificato'!C215</f>
        <v>0</v>
      </c>
      <c r="D48" s="151"/>
      <c r="E48" s="46">
        <f>'SP riclassificato'!E215</f>
        <v>0</v>
      </c>
      <c r="F48" s="151"/>
      <c r="G48" s="46">
        <f>'SP riclassificato'!G215</f>
        <v>0</v>
      </c>
      <c r="H48" s="151"/>
      <c r="I48" s="46">
        <f>'SP riclassificato'!I215</f>
        <v>0</v>
      </c>
      <c r="J48" s="151"/>
      <c r="K48" s="46">
        <f>'SP riclassificato'!K215</f>
        <v>0</v>
      </c>
      <c r="L48" s="151"/>
    </row>
    <row r="49" spans="2:12" x14ac:dyDescent="0.2">
      <c r="B49" s="132" t="s">
        <v>496</v>
      </c>
      <c r="C49" s="125">
        <f>C44+C45+C46-C47-C48</f>
        <v>0</v>
      </c>
      <c r="D49" s="151"/>
      <c r="E49" s="39">
        <f>E44+E45+E46-E47-E48</f>
        <v>0</v>
      </c>
      <c r="F49" s="151"/>
      <c r="G49" s="39">
        <f>G44+G45+G46-G47-G48</f>
        <v>0</v>
      </c>
      <c r="H49" s="151"/>
      <c r="I49" s="39">
        <f>I44+I45+I46-I47-I48</f>
        <v>0</v>
      </c>
      <c r="J49" s="151"/>
      <c r="K49" s="39">
        <f>K44+K45+K46-K47-K48</f>
        <v>0</v>
      </c>
      <c r="L49" s="151"/>
    </row>
    <row r="50" spans="2:12" x14ac:dyDescent="0.2">
      <c r="B50" s="130"/>
      <c r="C50" s="126"/>
      <c r="D50" s="126"/>
      <c r="E50" s="47"/>
      <c r="F50" s="126"/>
      <c r="G50" s="47"/>
      <c r="H50" s="126"/>
      <c r="I50" s="47"/>
      <c r="J50" s="126"/>
      <c r="K50" s="47"/>
      <c r="L50" s="126"/>
    </row>
    <row r="51" spans="2:12" x14ac:dyDescent="0.2">
      <c r="B51" s="130" t="s">
        <v>383</v>
      </c>
      <c r="C51" s="124">
        <f>'SP riclassificato'!C220</f>
        <v>0</v>
      </c>
      <c r="D51" s="124"/>
      <c r="E51" s="46">
        <f>'SP riclassificato'!E220</f>
        <v>0</v>
      </c>
      <c r="F51" s="124"/>
      <c r="G51" s="46">
        <f>'SP riclassificato'!G220</f>
        <v>0</v>
      </c>
      <c r="H51" s="124"/>
      <c r="I51" s="46">
        <f>'SP riclassificato'!I220</f>
        <v>0</v>
      </c>
      <c r="J51" s="124"/>
      <c r="K51" s="46">
        <f>'SP riclassificato'!K220</f>
        <v>0</v>
      </c>
      <c r="L51" s="124"/>
    </row>
    <row r="52" spans="2:12" x14ac:dyDescent="0.2">
      <c r="B52" s="130" t="s">
        <v>384</v>
      </c>
      <c r="C52" s="124">
        <f>'SP riclassificato'!C221</f>
        <v>0</v>
      </c>
      <c r="D52" s="124"/>
      <c r="E52" s="46">
        <f>'SP riclassificato'!E221</f>
        <v>0</v>
      </c>
      <c r="F52" s="124"/>
      <c r="G52" s="46">
        <f>'SP riclassificato'!G221</f>
        <v>0</v>
      </c>
      <c r="H52" s="124"/>
      <c r="I52" s="46">
        <f>'SP riclassificato'!I221</f>
        <v>0</v>
      </c>
      <c r="J52" s="124"/>
      <c r="K52" s="46">
        <f>'SP riclassificato'!K221</f>
        <v>0</v>
      </c>
      <c r="L52" s="124"/>
    </row>
    <row r="53" spans="2:12" x14ac:dyDescent="0.2">
      <c r="B53" s="131" t="s">
        <v>497</v>
      </c>
      <c r="C53" s="124">
        <f>SUM('SP riclassificato'!C223:C226)</f>
        <v>0</v>
      </c>
      <c r="D53" s="124"/>
      <c r="E53" s="46">
        <f>SUM('SP riclassificato'!E223:E226)</f>
        <v>0</v>
      </c>
      <c r="F53" s="124"/>
      <c r="G53" s="46">
        <f>SUM('SP riclassificato'!G223:G226)</f>
        <v>0</v>
      </c>
      <c r="H53" s="124"/>
      <c r="I53" s="46">
        <f>SUM('SP riclassificato'!I223:I226)</f>
        <v>0</v>
      </c>
      <c r="J53" s="124"/>
      <c r="K53" s="46">
        <f>SUM('SP riclassificato'!K223:K226)</f>
        <v>0</v>
      </c>
      <c r="L53" s="124"/>
    </row>
    <row r="54" spans="2:12" x14ac:dyDescent="0.2">
      <c r="B54" s="131" t="s">
        <v>0</v>
      </c>
      <c r="C54" s="124">
        <f>SUM('SP riclassificato'!C228:C239)</f>
        <v>0</v>
      </c>
      <c r="D54" s="124"/>
      <c r="E54" s="46">
        <f>SUM('SP riclassificato'!E228:E239)</f>
        <v>0</v>
      </c>
      <c r="F54" s="124"/>
      <c r="G54" s="46">
        <f>SUM('SP riclassificato'!G228:G239)</f>
        <v>0</v>
      </c>
      <c r="H54" s="124"/>
      <c r="I54" s="46">
        <f>SUM('SP riclassificato'!I228:I239)</f>
        <v>0</v>
      </c>
      <c r="J54" s="124"/>
      <c r="K54" s="46">
        <f>SUM('SP riclassificato'!K228:K239)</f>
        <v>0</v>
      </c>
      <c r="L54" s="124"/>
    </row>
    <row r="55" spans="2:12" x14ac:dyDescent="0.2">
      <c r="B55" s="130" t="s">
        <v>108</v>
      </c>
      <c r="C55" s="124">
        <f>C53+C54</f>
        <v>0</v>
      </c>
      <c r="D55" s="124"/>
      <c r="E55" s="46">
        <f>E53+E54</f>
        <v>0</v>
      </c>
      <c r="F55" s="124"/>
      <c r="G55" s="46">
        <f>G53+G54</f>
        <v>0</v>
      </c>
      <c r="H55" s="124"/>
      <c r="I55" s="46">
        <f>I53+I54</f>
        <v>0</v>
      </c>
      <c r="J55" s="124"/>
      <c r="K55" s="46">
        <f>K53+K54</f>
        <v>0</v>
      </c>
      <c r="L55" s="124"/>
    </row>
    <row r="56" spans="2:12" x14ac:dyDescent="0.2">
      <c r="B56" s="130" t="s">
        <v>486</v>
      </c>
      <c r="C56" s="124">
        <f>SUM('SP riclassificato'!C243:C251)</f>
        <v>0</v>
      </c>
      <c r="D56" s="124"/>
      <c r="E56" s="46">
        <f>SUM('SP riclassificato'!E243:E251)</f>
        <v>0</v>
      </c>
      <c r="F56" s="124"/>
      <c r="G56" s="46">
        <f>SUM('SP riclassificato'!G243:G251)</f>
        <v>0</v>
      </c>
      <c r="H56" s="124"/>
      <c r="I56" s="46">
        <f>SUM('SP riclassificato'!I243:I251)</f>
        <v>0</v>
      </c>
      <c r="J56" s="124"/>
      <c r="K56" s="46">
        <f>SUM('SP riclassificato'!K243:K251)</f>
        <v>0</v>
      </c>
      <c r="L56" s="124"/>
    </row>
    <row r="57" spans="2:12" x14ac:dyDescent="0.2">
      <c r="B57" s="130" t="s">
        <v>109</v>
      </c>
      <c r="C57" s="124">
        <f>SUM('SP riclassificato'!C253:C256)</f>
        <v>0</v>
      </c>
      <c r="D57" s="124"/>
      <c r="E57" s="46">
        <f>SUM('SP riclassificato'!E253:E256)</f>
        <v>0</v>
      </c>
      <c r="F57" s="124"/>
      <c r="G57" s="46">
        <f>SUM('SP riclassificato'!G253:G256)</f>
        <v>0</v>
      </c>
      <c r="H57" s="124"/>
      <c r="I57" s="46">
        <f>SUM('SP riclassificato'!I253:I256)</f>
        <v>0</v>
      </c>
      <c r="J57" s="124"/>
      <c r="K57" s="46">
        <f>SUM('SP riclassificato'!K253:K256)</f>
        <v>0</v>
      </c>
      <c r="L57" s="124"/>
    </row>
    <row r="58" spans="2:12" x14ac:dyDescent="0.2">
      <c r="B58" s="132" t="s">
        <v>8</v>
      </c>
      <c r="C58" s="125">
        <f>C49+SUM(C51:C54)-SUM(C56:C57)</f>
        <v>0</v>
      </c>
      <c r="D58" s="151"/>
      <c r="E58" s="39">
        <f>E49+SUM(E51:E54)-SUM(E56:E57)</f>
        <v>0</v>
      </c>
      <c r="F58" s="151"/>
      <c r="G58" s="39">
        <f>G49+SUM(G51:G54)-SUM(G56:G57)</f>
        <v>0</v>
      </c>
      <c r="H58" s="151"/>
      <c r="I58" s="39">
        <f>I49+SUM(I51:I54)-SUM(I56:I57)</f>
        <v>0</v>
      </c>
      <c r="J58" s="151"/>
      <c r="K58" s="39">
        <f>K49+SUM(K51:K54)-SUM(K56:K57)</f>
        <v>0</v>
      </c>
      <c r="L58" s="151"/>
    </row>
    <row r="59" spans="2:12" x14ac:dyDescent="0.2">
      <c r="B59" s="130"/>
      <c r="C59" s="126"/>
      <c r="D59" s="126"/>
      <c r="E59" s="47"/>
      <c r="F59" s="126"/>
      <c r="G59" s="47"/>
      <c r="H59" s="126"/>
      <c r="I59" s="47"/>
      <c r="J59" s="126"/>
      <c r="K59" s="47"/>
      <c r="L59" s="126"/>
    </row>
    <row r="60" spans="2:12" ht="13.5" customHeight="1" x14ac:dyDescent="0.2">
      <c r="B60" s="230"/>
      <c r="C60" s="231"/>
      <c r="D60" s="232"/>
      <c r="E60" s="233"/>
      <c r="F60" s="232"/>
      <c r="G60" s="233"/>
      <c r="H60" s="232"/>
      <c r="I60" s="233"/>
      <c r="J60" s="232"/>
      <c r="K60" s="233"/>
      <c r="L60" s="232"/>
    </row>
    <row r="61" spans="2:12" x14ac:dyDescent="0.2">
      <c r="B61" s="130"/>
      <c r="C61" s="126"/>
      <c r="D61" s="126"/>
      <c r="E61" s="41"/>
      <c r="F61" s="126"/>
      <c r="G61" s="41"/>
      <c r="H61" s="126"/>
      <c r="I61" s="41"/>
      <c r="J61" s="126"/>
      <c r="K61" s="41"/>
      <c r="L61" s="126"/>
    </row>
    <row r="62" spans="2:12" x14ac:dyDescent="0.2">
      <c r="B62" s="130" t="s">
        <v>1</v>
      </c>
      <c r="C62" s="124">
        <f>'SP riclassificato'!C274</f>
        <v>0</v>
      </c>
      <c r="D62" s="124"/>
      <c r="E62" s="46">
        <f>'SP riclassificato'!E274</f>
        <v>0</v>
      </c>
      <c r="F62" s="124"/>
      <c r="G62" s="46">
        <f>'SP riclassificato'!G274</f>
        <v>0</v>
      </c>
      <c r="H62" s="124"/>
      <c r="I62" s="46">
        <f>'SP riclassificato'!I274</f>
        <v>0</v>
      </c>
      <c r="J62" s="124"/>
      <c r="K62" s="46">
        <f>'SP riclassificato'!K274</f>
        <v>0</v>
      </c>
      <c r="L62" s="124"/>
    </row>
    <row r="63" spans="2:12" x14ac:dyDescent="0.2">
      <c r="B63" s="130" t="s">
        <v>2</v>
      </c>
      <c r="C63" s="124">
        <f>'SP riclassificato'!C286</f>
        <v>0</v>
      </c>
      <c r="D63" s="124"/>
      <c r="E63" s="46">
        <f>'SP riclassificato'!E286</f>
        <v>0</v>
      </c>
      <c r="F63" s="124"/>
      <c r="G63" s="46">
        <f>'SP riclassificato'!G286</f>
        <v>0</v>
      </c>
      <c r="H63" s="124"/>
      <c r="I63" s="46">
        <f>'SP riclassificato'!I286</f>
        <v>0</v>
      </c>
      <c r="J63" s="124"/>
      <c r="K63" s="46">
        <f>'SP riclassificato'!K286</f>
        <v>0</v>
      </c>
      <c r="L63" s="124"/>
    </row>
    <row r="64" spans="2:12" x14ac:dyDescent="0.2">
      <c r="B64" s="130" t="s">
        <v>404</v>
      </c>
      <c r="C64" s="125">
        <f>C62+C63</f>
        <v>0</v>
      </c>
      <c r="D64" s="151"/>
      <c r="E64" s="39">
        <f>E62+E63</f>
        <v>0</v>
      </c>
      <c r="F64" s="151"/>
      <c r="G64" s="39">
        <f>G62+G63</f>
        <v>0</v>
      </c>
      <c r="H64" s="151"/>
      <c r="I64" s="39">
        <f>I62+I63</f>
        <v>0</v>
      </c>
      <c r="J64" s="151"/>
      <c r="K64" s="39">
        <f>K62+K63</f>
        <v>0</v>
      </c>
      <c r="L64" s="151"/>
    </row>
    <row r="65" spans="2:12" x14ac:dyDescent="0.2">
      <c r="B65" s="130"/>
      <c r="C65" s="126"/>
      <c r="D65" s="126"/>
      <c r="E65" s="47"/>
      <c r="F65" s="126"/>
      <c r="G65" s="47"/>
      <c r="H65" s="126"/>
      <c r="I65" s="47"/>
      <c r="J65" s="126"/>
      <c r="K65" s="47"/>
      <c r="L65" s="126"/>
    </row>
    <row r="66" spans="2:12" x14ac:dyDescent="0.2">
      <c r="B66" s="130" t="s">
        <v>3</v>
      </c>
      <c r="C66" s="124">
        <f>'SP riclassificato'!C309</f>
        <v>0</v>
      </c>
      <c r="D66" s="124"/>
      <c r="E66" s="46">
        <f>'SP riclassificato'!E309</f>
        <v>0</v>
      </c>
      <c r="F66" s="124"/>
      <c r="G66" s="46">
        <f>'SP riclassificato'!G309</f>
        <v>0</v>
      </c>
      <c r="H66" s="124"/>
      <c r="I66" s="46">
        <f>'SP riclassificato'!I309</f>
        <v>0</v>
      </c>
      <c r="J66" s="124"/>
      <c r="K66" s="46">
        <f>'SP riclassificato'!K309</f>
        <v>0</v>
      </c>
      <c r="L66" s="124"/>
    </row>
    <row r="67" spans="2:12" x14ac:dyDescent="0.2">
      <c r="B67" s="130" t="s">
        <v>4</v>
      </c>
      <c r="C67" s="124">
        <f>'SP riclassificato'!C322</f>
        <v>0</v>
      </c>
      <c r="D67" s="124"/>
      <c r="E67" s="46">
        <f>'SP riclassificato'!E322</f>
        <v>0</v>
      </c>
      <c r="F67" s="124"/>
      <c r="G67" s="46">
        <f>'SP riclassificato'!G322</f>
        <v>0</v>
      </c>
      <c r="H67" s="124"/>
      <c r="I67" s="46">
        <f>'SP riclassificato'!I322</f>
        <v>0</v>
      </c>
      <c r="J67" s="124"/>
      <c r="K67" s="46">
        <f>'SP riclassificato'!K322</f>
        <v>0</v>
      </c>
      <c r="L67" s="124"/>
    </row>
    <row r="68" spans="2:12" x14ac:dyDescent="0.2">
      <c r="B68" s="130" t="s">
        <v>5</v>
      </c>
      <c r="C68" s="125">
        <f>C66+C67</f>
        <v>0</v>
      </c>
      <c r="D68" s="151"/>
      <c r="E68" s="39">
        <f>E66+E67</f>
        <v>0</v>
      </c>
      <c r="F68" s="151"/>
      <c r="G68" s="39">
        <f>G66+G67</f>
        <v>0</v>
      </c>
      <c r="H68" s="151"/>
      <c r="I68" s="39">
        <f>I66+I67</f>
        <v>0</v>
      </c>
      <c r="J68" s="151"/>
      <c r="K68" s="39">
        <f>K66+K67</f>
        <v>0</v>
      </c>
      <c r="L68" s="151"/>
    </row>
    <row r="69" spans="2:12" x14ac:dyDescent="0.2">
      <c r="B69" s="130"/>
      <c r="C69" s="126"/>
      <c r="D69" s="126"/>
      <c r="E69" s="47"/>
      <c r="F69" s="126"/>
      <c r="G69" s="47"/>
      <c r="H69" s="126"/>
      <c r="I69" s="47"/>
      <c r="J69" s="126"/>
      <c r="K69" s="47"/>
      <c r="L69" s="126"/>
    </row>
    <row r="70" spans="2:12" x14ac:dyDescent="0.2">
      <c r="B70" s="132" t="s">
        <v>6</v>
      </c>
      <c r="C70" s="125">
        <f>C64-C68</f>
        <v>0</v>
      </c>
      <c r="D70" s="151"/>
      <c r="E70" s="39">
        <f>E64-E68</f>
        <v>0</v>
      </c>
      <c r="F70" s="151"/>
      <c r="G70" s="39">
        <f>G64-G68</f>
        <v>0</v>
      </c>
      <c r="H70" s="151"/>
      <c r="I70" s="39">
        <f>I64-I68</f>
        <v>0</v>
      </c>
      <c r="J70" s="151"/>
      <c r="K70" s="39">
        <f>K64-K68</f>
        <v>0</v>
      </c>
      <c r="L70" s="151"/>
    </row>
    <row r="71" spans="2:12" x14ac:dyDescent="0.2">
      <c r="B71" s="132" t="s">
        <v>7</v>
      </c>
      <c r="C71" s="125">
        <f>'SP riclassificato'!C327</f>
        <v>0</v>
      </c>
      <c r="D71" s="151"/>
      <c r="E71" s="39">
        <f>'SP riclassificato'!E327</f>
        <v>0</v>
      </c>
      <c r="F71" s="151"/>
      <c r="G71" s="39">
        <f>'SP riclassificato'!G327</f>
        <v>0</v>
      </c>
      <c r="H71" s="151"/>
      <c r="I71" s="39">
        <f>'SP riclassificato'!I327</f>
        <v>0</v>
      </c>
      <c r="J71" s="151"/>
      <c r="K71" s="39">
        <f>'SP riclassificato'!K327</f>
        <v>0</v>
      </c>
      <c r="L71" s="151"/>
    </row>
    <row r="72" spans="2:12" x14ac:dyDescent="0.2">
      <c r="B72" s="130"/>
      <c r="C72" s="126"/>
      <c r="D72" s="126"/>
      <c r="E72" s="47"/>
      <c r="F72" s="126"/>
      <c r="G72" s="47"/>
      <c r="H72" s="126"/>
      <c r="I72" s="47"/>
      <c r="J72" s="126"/>
      <c r="K72" s="47"/>
      <c r="L72" s="126"/>
    </row>
    <row r="73" spans="2:12" x14ac:dyDescent="0.2">
      <c r="B73" s="132" t="s">
        <v>9</v>
      </c>
      <c r="C73" s="125">
        <f>C70+C71</f>
        <v>0</v>
      </c>
      <c r="D73" s="151"/>
      <c r="E73" s="39">
        <f>E70+E71</f>
        <v>0</v>
      </c>
      <c r="F73" s="151"/>
      <c r="G73" s="39">
        <f>G70+G71</f>
        <v>0</v>
      </c>
      <c r="H73" s="151"/>
      <c r="I73" s="39">
        <f>I70+I71</f>
        <v>0</v>
      </c>
      <c r="J73" s="151"/>
      <c r="K73" s="39">
        <f>K70+K71</f>
        <v>0</v>
      </c>
      <c r="L73" s="151"/>
    </row>
    <row r="74" spans="2:12" x14ac:dyDescent="0.2">
      <c r="B74" s="136"/>
      <c r="C74" s="137"/>
      <c r="D74" s="137"/>
      <c r="E74" s="50"/>
      <c r="F74" s="137"/>
      <c r="G74" s="50"/>
      <c r="H74" s="137"/>
      <c r="I74" s="50"/>
      <c r="J74" s="137"/>
      <c r="K74" s="50"/>
      <c r="L74" s="137"/>
    </row>
    <row r="76" spans="2:12" x14ac:dyDescent="0.2">
      <c r="B76" s="140" t="s">
        <v>140</v>
      </c>
      <c r="C76" s="141">
        <f>+C62-C66</f>
        <v>0</v>
      </c>
      <c r="D76" s="153"/>
      <c r="E76" s="142">
        <f>+E62-E66</f>
        <v>0</v>
      </c>
      <c r="F76" s="153"/>
      <c r="G76" s="142">
        <f>+G62-G66</f>
        <v>0</v>
      </c>
      <c r="H76" s="153"/>
      <c r="I76" s="142">
        <f>+I62-I66</f>
        <v>0</v>
      </c>
      <c r="J76" s="153"/>
      <c r="K76" s="142">
        <f>+K62-K66</f>
        <v>0</v>
      </c>
      <c r="L76" s="153"/>
    </row>
    <row r="77" spans="2:12" x14ac:dyDescent="0.2">
      <c r="B77" s="140" t="s">
        <v>142</v>
      </c>
      <c r="C77" s="141"/>
      <c r="D77" s="141"/>
      <c r="E77" s="142">
        <f>+C76-E76</f>
        <v>0</v>
      </c>
      <c r="F77" s="141"/>
      <c r="G77" s="142">
        <f>+E76-G76</f>
        <v>0</v>
      </c>
      <c r="H77" s="141"/>
      <c r="I77" s="142">
        <f>+G76-I76</f>
        <v>0</v>
      </c>
      <c r="J77" s="141"/>
      <c r="K77" s="142">
        <f>+I76-K76</f>
        <v>0</v>
      </c>
      <c r="L77" s="141"/>
    </row>
    <row r="78" spans="2:12" x14ac:dyDescent="0.2">
      <c r="B78" s="140" t="s">
        <v>141</v>
      </c>
      <c r="C78" s="141">
        <f>+C70</f>
        <v>0</v>
      </c>
      <c r="D78" s="141"/>
      <c r="E78" s="142">
        <f>+E70</f>
        <v>0</v>
      </c>
      <c r="F78" s="141"/>
      <c r="G78" s="142">
        <f>+G70</f>
        <v>0</v>
      </c>
      <c r="H78" s="141"/>
      <c r="I78" s="142">
        <f>+I70</f>
        <v>0</v>
      </c>
      <c r="J78" s="141"/>
      <c r="K78" s="142">
        <f>+K70</f>
        <v>0</v>
      </c>
      <c r="L78" s="141"/>
    </row>
    <row r="79" spans="2:12" x14ac:dyDescent="0.2">
      <c r="B79" s="140" t="s">
        <v>143</v>
      </c>
      <c r="C79" s="141"/>
      <c r="D79" s="141" t="s">
        <v>568</v>
      </c>
      <c r="E79" s="142">
        <f>+C78-E78</f>
        <v>0</v>
      </c>
      <c r="F79" s="141" t="s">
        <v>568</v>
      </c>
      <c r="G79" s="142">
        <f>+E78-G78</f>
        <v>0</v>
      </c>
      <c r="H79" s="141" t="s">
        <v>568</v>
      </c>
      <c r="I79" s="142">
        <f>+G78-I78</f>
        <v>0</v>
      </c>
      <c r="J79" s="141" t="s">
        <v>568</v>
      </c>
      <c r="K79" s="142">
        <f>+I78-K78</f>
        <v>0</v>
      </c>
      <c r="L79" s="141" t="s">
        <v>568</v>
      </c>
    </row>
  </sheetData>
  <phoneticPr fontId="0" type="noConversion"/>
  <printOptions horizontalCentered="1" gridLines="1"/>
  <pageMargins left="0.59055118110236227" right="0.59055118110236227" top="0.78740157480314965" bottom="0.78740157480314965" header="0.51181102362204722" footer="0.51181102362204722"/>
  <pageSetup paperSize="9" scale="71" fitToHeight="0" orientation="portrait" r:id="rId1"/>
  <headerFooter alignWithMargins="0"/>
  <rowBreaks count="1" manualBreakCount="1">
    <brk id="35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6"/>
  <sheetViews>
    <sheetView workbookViewId="0">
      <selection activeCell="G49" sqref="G49"/>
    </sheetView>
  </sheetViews>
  <sheetFormatPr defaultRowHeight="12.75" x14ac:dyDescent="0.2"/>
  <cols>
    <col min="1" max="1" width="2.85546875" customWidth="1"/>
    <col min="2" max="2" width="64.42578125" bestFit="1" customWidth="1"/>
    <col min="3" max="3" width="10.7109375" customWidth="1"/>
    <col min="4" max="4" width="8.28515625" bestFit="1" customWidth="1"/>
    <col min="5" max="5" width="10.7109375" customWidth="1"/>
    <col min="6" max="6" width="8.28515625" bestFit="1" customWidth="1"/>
    <col min="7" max="7" width="10.7109375" customWidth="1"/>
    <col min="8" max="8" width="8.28515625" bestFit="1" customWidth="1"/>
    <col min="9" max="9" width="10.7109375" customWidth="1"/>
    <col min="10" max="10" width="8.28515625" bestFit="1" customWidth="1"/>
    <col min="11" max="11" width="10.7109375" customWidth="1"/>
    <col min="12" max="12" width="8.28515625" bestFit="1" customWidth="1"/>
  </cols>
  <sheetData>
    <row r="1" spans="2:12" ht="20.25" x14ac:dyDescent="0.3">
      <c r="B1" s="42" t="str">
        <f>'SP civilistico'!A1</f>
        <v>FILE ESERCITAZIONE</v>
      </c>
      <c r="C1" s="91"/>
      <c r="D1" s="91"/>
      <c r="F1" s="91"/>
      <c r="H1" s="91"/>
      <c r="J1" s="91"/>
      <c r="L1" s="91"/>
    </row>
    <row r="3" spans="2:12" ht="15" x14ac:dyDescent="0.25">
      <c r="B3" s="236" t="s">
        <v>23</v>
      </c>
      <c r="C3" s="235">
        <f>'CE riclassificato'!B1</f>
        <v>0</v>
      </c>
      <c r="D3" s="235"/>
      <c r="E3" s="235">
        <f>'CE riclassificato'!D1</f>
        <v>1</v>
      </c>
      <c r="F3" s="235"/>
      <c r="G3" s="235">
        <f>'CE riclassificato'!F1</f>
        <v>2</v>
      </c>
      <c r="H3" s="235"/>
      <c r="I3" s="235">
        <f>'CE riclassificato'!H1</f>
        <v>3</v>
      </c>
      <c r="J3" s="235"/>
      <c r="K3" s="235">
        <f>'CE riclassificato'!J1</f>
        <v>4</v>
      </c>
      <c r="L3" s="235"/>
    </row>
    <row r="4" spans="2:12" x14ac:dyDescent="0.2">
      <c r="B4" s="37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x14ac:dyDescent="0.2">
      <c r="B5" s="41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2:12" x14ac:dyDescent="0.2">
      <c r="B6" s="41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2:12" x14ac:dyDescent="0.2">
      <c r="B7" s="41" t="s">
        <v>24</v>
      </c>
      <c r="C7" s="38">
        <f>'CE riclassificato'!B7</f>
        <v>0</v>
      </c>
      <c r="D7" s="149" t="e">
        <f>+C7/C7</f>
        <v>#DIV/0!</v>
      </c>
      <c r="E7" s="38">
        <f>'CE riclassificato'!D7</f>
        <v>0</v>
      </c>
      <c r="F7" s="149" t="e">
        <f>+E7/E7</f>
        <v>#DIV/0!</v>
      </c>
      <c r="G7" s="38">
        <f>'CE riclassificato'!F7</f>
        <v>0</v>
      </c>
      <c r="H7" s="149" t="e">
        <f>+G7/G7</f>
        <v>#DIV/0!</v>
      </c>
      <c r="I7" s="38">
        <f>'CE riclassificato'!H7</f>
        <v>0</v>
      </c>
      <c r="J7" s="149" t="e">
        <f>+I7/I7</f>
        <v>#DIV/0!</v>
      </c>
      <c r="K7" s="38">
        <f>'CE riclassificato'!J7</f>
        <v>0</v>
      </c>
      <c r="L7" s="149" t="e">
        <f>+K7/K7</f>
        <v>#DIV/0!</v>
      </c>
    </row>
    <row r="8" spans="2:12" x14ac:dyDescent="0.2">
      <c r="B8" s="41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2:12" x14ac:dyDescent="0.2">
      <c r="B9" s="41" t="s">
        <v>25</v>
      </c>
      <c r="C9" s="38">
        <f>'CE riclassificato'!B19</f>
        <v>0</v>
      </c>
      <c r="D9" s="149" t="e">
        <f>+C9/C7</f>
        <v>#DIV/0!</v>
      </c>
      <c r="E9" s="38">
        <f>'CE riclassificato'!D19</f>
        <v>0</v>
      </c>
      <c r="F9" s="149" t="e">
        <f>+E9/E7</f>
        <v>#DIV/0!</v>
      </c>
      <c r="G9" s="38">
        <f>'CE riclassificato'!F19</f>
        <v>0</v>
      </c>
      <c r="H9" s="149" t="e">
        <f>+G9/G7</f>
        <v>#DIV/0!</v>
      </c>
      <c r="I9" s="38">
        <f>'CE riclassificato'!H19</f>
        <v>0</v>
      </c>
      <c r="J9" s="149" t="e">
        <f>+I9/I7</f>
        <v>#DIV/0!</v>
      </c>
      <c r="K9" s="38">
        <f>'CE riclassificato'!J19</f>
        <v>0</v>
      </c>
      <c r="L9" s="149" t="e">
        <f>+K9/K7</f>
        <v>#DIV/0!</v>
      </c>
    </row>
    <row r="10" spans="2:12" x14ac:dyDescent="0.2"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2:12" x14ac:dyDescent="0.2">
      <c r="B11" s="237" t="s">
        <v>26</v>
      </c>
      <c r="C11" s="39">
        <f>C7-C9</f>
        <v>0</v>
      </c>
      <c r="D11" s="150" t="e">
        <f>+C11/C7</f>
        <v>#DIV/0!</v>
      </c>
      <c r="E11" s="39">
        <f>E7-E9</f>
        <v>0</v>
      </c>
      <c r="F11" s="150" t="e">
        <f>+E11/E7</f>
        <v>#DIV/0!</v>
      </c>
      <c r="G11" s="39">
        <f>G7-G9</f>
        <v>0</v>
      </c>
      <c r="H11" s="150" t="e">
        <f>+G11/G7</f>
        <v>#DIV/0!</v>
      </c>
      <c r="I11" s="39">
        <f>I7-I9</f>
        <v>0</v>
      </c>
      <c r="J11" s="150" t="e">
        <f>+I11/I7</f>
        <v>#DIV/0!</v>
      </c>
      <c r="K11" s="39">
        <f>K7-K9</f>
        <v>0</v>
      </c>
      <c r="L11" s="150" t="e">
        <f>+K11/K7</f>
        <v>#DIV/0!</v>
      </c>
    </row>
    <row r="12" spans="2:12" x14ac:dyDescent="0.2">
      <c r="B12" s="41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2:12" x14ac:dyDescent="0.2">
      <c r="B13" s="41" t="s">
        <v>27</v>
      </c>
      <c r="C13" s="38">
        <f>'CE riclassificato'!B35</f>
        <v>0</v>
      </c>
      <c r="D13" s="149" t="e">
        <f>+C13/C7</f>
        <v>#DIV/0!</v>
      </c>
      <c r="E13" s="38">
        <f>'CE riclassificato'!D35</f>
        <v>0</v>
      </c>
      <c r="F13" s="149" t="e">
        <f>+E13/E7</f>
        <v>#DIV/0!</v>
      </c>
      <c r="G13" s="38">
        <f>'CE riclassificato'!F35</f>
        <v>0</v>
      </c>
      <c r="H13" s="149" t="e">
        <f>+G13/G7</f>
        <v>#DIV/0!</v>
      </c>
      <c r="I13" s="38">
        <f>'CE riclassificato'!H35</f>
        <v>0</v>
      </c>
      <c r="J13" s="149" t="e">
        <f>+I13/I7</f>
        <v>#DIV/0!</v>
      </c>
      <c r="K13" s="38">
        <f>'CE riclassificato'!J35</f>
        <v>0</v>
      </c>
      <c r="L13" s="149" t="e">
        <f>+K13/K7</f>
        <v>#DIV/0!</v>
      </c>
    </row>
    <row r="14" spans="2:12" x14ac:dyDescent="0.2">
      <c r="B14" s="41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2:12" x14ac:dyDescent="0.2">
      <c r="B15" s="237" t="s">
        <v>28</v>
      </c>
      <c r="C15" s="39">
        <f>C11-C13</f>
        <v>0</v>
      </c>
      <c r="D15" s="150" t="e">
        <f>+C15/C7</f>
        <v>#DIV/0!</v>
      </c>
      <c r="E15" s="39">
        <f>E11-E13</f>
        <v>0</v>
      </c>
      <c r="F15" s="150" t="e">
        <f>+E15/E7</f>
        <v>#DIV/0!</v>
      </c>
      <c r="G15" s="39">
        <f>G11-G13</f>
        <v>0</v>
      </c>
      <c r="H15" s="150" t="e">
        <f>+G15/G7</f>
        <v>#DIV/0!</v>
      </c>
      <c r="I15" s="39">
        <f>I11-I13</f>
        <v>0</v>
      </c>
      <c r="J15" s="150" t="e">
        <f>+I15/I7</f>
        <v>#DIV/0!</v>
      </c>
      <c r="K15" s="39">
        <f>K11-K13</f>
        <v>0</v>
      </c>
      <c r="L15" s="150" t="e">
        <f>+K15/K7</f>
        <v>#DIV/0!</v>
      </c>
    </row>
    <row r="16" spans="2:12" x14ac:dyDescent="0.2">
      <c r="B16" s="41"/>
      <c r="C16" s="40"/>
      <c r="D16" s="149"/>
      <c r="E16" s="40"/>
      <c r="F16" s="149"/>
      <c r="G16" s="40"/>
      <c r="H16" s="149"/>
      <c r="I16" s="40"/>
      <c r="J16" s="149"/>
      <c r="K16" s="40"/>
      <c r="L16" s="149"/>
    </row>
    <row r="17" spans="2:12" x14ac:dyDescent="0.2">
      <c r="B17" s="41" t="s">
        <v>29</v>
      </c>
      <c r="C17" s="38">
        <f>'CE riclassificato'!B54</f>
        <v>0</v>
      </c>
      <c r="D17" s="149" t="e">
        <f>+C17/C7</f>
        <v>#DIV/0!</v>
      </c>
      <c r="E17" s="38">
        <f>'CE riclassificato'!D54</f>
        <v>0</v>
      </c>
      <c r="F17" s="149" t="e">
        <f>+E17/E7</f>
        <v>#DIV/0!</v>
      </c>
      <c r="G17" s="38">
        <f>'CE riclassificato'!F54</f>
        <v>0</v>
      </c>
      <c r="H17" s="149" t="e">
        <f>+G17/G7</f>
        <v>#DIV/0!</v>
      </c>
      <c r="I17" s="38">
        <f>'CE riclassificato'!H54</f>
        <v>0</v>
      </c>
      <c r="J17" s="149" t="e">
        <f>+I17/I7</f>
        <v>#DIV/0!</v>
      </c>
      <c r="K17" s="38">
        <f>'CE riclassificato'!J54</f>
        <v>0</v>
      </c>
      <c r="L17" s="149" t="e">
        <f>+K17/K7</f>
        <v>#DIV/0!</v>
      </c>
    </row>
    <row r="18" spans="2:12" x14ac:dyDescent="0.2">
      <c r="B18" s="41"/>
      <c r="C18" s="40"/>
      <c r="D18" s="149"/>
      <c r="E18" s="40"/>
      <c r="F18" s="149"/>
      <c r="G18" s="40"/>
      <c r="H18" s="149"/>
      <c r="I18" s="40"/>
      <c r="J18" s="149"/>
      <c r="K18" s="40"/>
      <c r="L18" s="149"/>
    </row>
    <row r="19" spans="2:12" x14ac:dyDescent="0.2">
      <c r="B19" s="237" t="s">
        <v>30</v>
      </c>
      <c r="C19" s="39">
        <f>C15+C17</f>
        <v>0</v>
      </c>
      <c r="D19" s="150" t="e">
        <f>+C19/C7</f>
        <v>#DIV/0!</v>
      </c>
      <c r="E19" s="39">
        <f>E15+E17</f>
        <v>0</v>
      </c>
      <c r="F19" s="150" t="e">
        <f>+E19/E7</f>
        <v>#DIV/0!</v>
      </c>
      <c r="G19" s="39">
        <f>G15+G17</f>
        <v>0</v>
      </c>
      <c r="H19" s="150" t="e">
        <f>+G19/G7</f>
        <v>#DIV/0!</v>
      </c>
      <c r="I19" s="39">
        <f>I15+I17</f>
        <v>0</v>
      </c>
      <c r="J19" s="150" t="e">
        <f>+I19/I7</f>
        <v>#DIV/0!</v>
      </c>
      <c r="K19" s="39">
        <f>K15+K17</f>
        <v>0</v>
      </c>
      <c r="L19" s="150" t="e">
        <f>+K19/K7</f>
        <v>#DIV/0!</v>
      </c>
    </row>
    <row r="20" spans="2:12" x14ac:dyDescent="0.2">
      <c r="B20" s="41"/>
      <c r="C20" s="40"/>
      <c r="D20" s="149"/>
      <c r="E20" s="40"/>
      <c r="F20" s="149"/>
      <c r="G20" s="40"/>
      <c r="H20" s="149"/>
      <c r="I20" s="40"/>
      <c r="J20" s="149"/>
      <c r="K20" s="40"/>
      <c r="L20" s="149"/>
    </row>
    <row r="21" spans="2:12" x14ac:dyDescent="0.2">
      <c r="B21" s="41" t="s">
        <v>31</v>
      </c>
      <c r="C21" s="38">
        <f>'CE riclassificato'!B62</f>
        <v>0</v>
      </c>
      <c r="D21" s="149" t="e">
        <f>+C21/C7</f>
        <v>#DIV/0!</v>
      </c>
      <c r="E21" s="38">
        <f>'CE riclassificato'!D62</f>
        <v>0</v>
      </c>
      <c r="F21" s="149" t="e">
        <f>+E21/E7</f>
        <v>#DIV/0!</v>
      </c>
      <c r="G21" s="38">
        <f>'CE riclassificato'!F62</f>
        <v>0</v>
      </c>
      <c r="H21" s="149" t="e">
        <f>+G21/G7</f>
        <v>#DIV/0!</v>
      </c>
      <c r="I21" s="38">
        <f>'CE riclassificato'!H62</f>
        <v>0</v>
      </c>
      <c r="J21" s="149" t="e">
        <f>+I21/I7</f>
        <v>#DIV/0!</v>
      </c>
      <c r="K21" s="38">
        <f>'CE riclassificato'!J62</f>
        <v>0</v>
      </c>
      <c r="L21" s="149" t="e">
        <f>+K21/K7</f>
        <v>#DIV/0!</v>
      </c>
    </row>
    <row r="22" spans="2:12" x14ac:dyDescent="0.2">
      <c r="B22" s="41"/>
      <c r="C22" s="40"/>
      <c r="D22" s="149"/>
      <c r="E22" s="40"/>
      <c r="F22" s="149"/>
      <c r="G22" s="40"/>
      <c r="H22" s="149"/>
      <c r="I22" s="40"/>
      <c r="J22" s="149"/>
      <c r="K22" s="40"/>
      <c r="L22" s="149"/>
    </row>
    <row r="23" spans="2:12" x14ac:dyDescent="0.2">
      <c r="B23" s="237" t="s">
        <v>32</v>
      </c>
      <c r="C23" s="39">
        <f>C19+C21</f>
        <v>0</v>
      </c>
      <c r="D23" s="150" t="e">
        <f>+C23/C7</f>
        <v>#DIV/0!</v>
      </c>
      <c r="E23" s="39">
        <f>E19+E21</f>
        <v>0</v>
      </c>
      <c r="F23" s="150" t="e">
        <f>+E23/E7</f>
        <v>#DIV/0!</v>
      </c>
      <c r="G23" s="39">
        <f>G19+G21</f>
        <v>0</v>
      </c>
      <c r="H23" s="150" t="e">
        <f>+G23/G7</f>
        <v>#DIV/0!</v>
      </c>
      <c r="I23" s="39">
        <f>I19+I21</f>
        <v>0</v>
      </c>
      <c r="J23" s="150" t="e">
        <f>+I23/I7</f>
        <v>#DIV/0!</v>
      </c>
      <c r="K23" s="39">
        <f>K19+K21</f>
        <v>0</v>
      </c>
      <c r="L23" s="150" t="e">
        <f>+K23/K7</f>
        <v>#DIV/0!</v>
      </c>
    </row>
    <row r="24" spans="2:12" x14ac:dyDescent="0.2">
      <c r="B24" s="41"/>
      <c r="C24" s="40"/>
      <c r="D24" s="149"/>
      <c r="E24" s="40"/>
      <c r="F24" s="149"/>
      <c r="G24" s="40"/>
      <c r="H24" s="149"/>
      <c r="I24" s="40"/>
      <c r="J24" s="149"/>
      <c r="K24" s="40"/>
      <c r="L24" s="149"/>
    </row>
    <row r="25" spans="2:12" x14ac:dyDescent="0.2">
      <c r="B25" s="41" t="s">
        <v>33</v>
      </c>
      <c r="C25" s="38">
        <f>'CE riclassificato'!B78</f>
        <v>0</v>
      </c>
      <c r="D25" s="149" t="e">
        <f>+C25/C7</f>
        <v>#DIV/0!</v>
      </c>
      <c r="E25" s="38">
        <f>'CE riclassificato'!D78</f>
        <v>0</v>
      </c>
      <c r="F25" s="149" t="e">
        <f>+E25/E7</f>
        <v>#DIV/0!</v>
      </c>
      <c r="G25" s="38">
        <f>'CE riclassificato'!F78</f>
        <v>0</v>
      </c>
      <c r="H25" s="149" t="e">
        <f>+G25/G7</f>
        <v>#DIV/0!</v>
      </c>
      <c r="I25" s="38">
        <f>'CE riclassificato'!H78</f>
        <v>0</v>
      </c>
      <c r="J25" s="149" t="e">
        <f>+I25/I7</f>
        <v>#DIV/0!</v>
      </c>
      <c r="K25" s="38">
        <f>'CE riclassificato'!J78</f>
        <v>0</v>
      </c>
      <c r="L25" s="149" t="e">
        <f>+K25/K7</f>
        <v>#DIV/0!</v>
      </c>
    </row>
    <row r="26" spans="2:12" x14ac:dyDescent="0.2">
      <c r="B26" s="41"/>
      <c r="C26" s="40"/>
      <c r="D26" s="149"/>
      <c r="E26" s="40"/>
      <c r="F26" s="149"/>
      <c r="G26" s="40"/>
      <c r="H26" s="149"/>
      <c r="I26" s="40"/>
      <c r="J26" s="149"/>
      <c r="K26" s="40"/>
      <c r="L26" s="149"/>
    </row>
    <row r="27" spans="2:12" x14ac:dyDescent="0.2">
      <c r="B27" s="237" t="s">
        <v>34</v>
      </c>
      <c r="C27" s="39">
        <f>C23+C25</f>
        <v>0</v>
      </c>
      <c r="D27" s="150" t="e">
        <f>+C27/C7</f>
        <v>#DIV/0!</v>
      </c>
      <c r="E27" s="39">
        <f>E23+E25</f>
        <v>0</v>
      </c>
      <c r="F27" s="150" t="e">
        <f>+E27/E7</f>
        <v>#DIV/0!</v>
      </c>
      <c r="G27" s="39">
        <f>G23+G25</f>
        <v>0</v>
      </c>
      <c r="H27" s="150" t="e">
        <f>+G27/G7</f>
        <v>#DIV/0!</v>
      </c>
      <c r="I27" s="39">
        <f>I23+I25</f>
        <v>0</v>
      </c>
      <c r="J27" s="150" t="e">
        <f>+I27/I7</f>
        <v>#DIV/0!</v>
      </c>
      <c r="K27" s="39">
        <f>K23+K25</f>
        <v>0</v>
      </c>
      <c r="L27" s="150" t="e">
        <f>+K27/K7</f>
        <v>#DIV/0!</v>
      </c>
    </row>
    <row r="28" spans="2:12" x14ac:dyDescent="0.2"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2:12" x14ac:dyDescent="0.2">
      <c r="B29" s="41" t="s">
        <v>36</v>
      </c>
      <c r="C29" s="38">
        <f>'CE riclassificato'!B82</f>
        <v>0</v>
      </c>
      <c r="D29" s="149" t="e">
        <f>+C29/C27</f>
        <v>#DIV/0!</v>
      </c>
      <c r="E29" s="38">
        <f>'CE riclassificato'!D82</f>
        <v>0</v>
      </c>
      <c r="F29" s="149" t="e">
        <f>+E29/E27</f>
        <v>#DIV/0!</v>
      </c>
      <c r="G29" s="38">
        <f>'CE riclassificato'!F82</f>
        <v>0</v>
      </c>
      <c r="H29" s="149" t="e">
        <f>+G29/G27</f>
        <v>#DIV/0!</v>
      </c>
      <c r="I29" s="38">
        <f>'CE riclassificato'!H82</f>
        <v>0</v>
      </c>
      <c r="J29" s="149" t="e">
        <f>+I29/I27</f>
        <v>#DIV/0!</v>
      </c>
      <c r="K29" s="38">
        <f>'CE riclassificato'!J82</f>
        <v>0</v>
      </c>
      <c r="L29" s="149" t="e">
        <f>+K29/K27</f>
        <v>#DIV/0!</v>
      </c>
    </row>
    <row r="30" spans="2:12" x14ac:dyDescent="0.2"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2:12" x14ac:dyDescent="0.2">
      <c r="B31" s="237" t="s">
        <v>35</v>
      </c>
      <c r="C31" s="39">
        <f>C27-C29</f>
        <v>0</v>
      </c>
      <c r="D31" s="150" t="e">
        <f>+C31/C7</f>
        <v>#DIV/0!</v>
      </c>
      <c r="E31" s="39">
        <f>E27-E29</f>
        <v>0</v>
      </c>
      <c r="F31" s="150" t="e">
        <f>+E31/E7</f>
        <v>#DIV/0!</v>
      </c>
      <c r="G31" s="39">
        <f>G27-G29</f>
        <v>0</v>
      </c>
      <c r="H31" s="150" t="e">
        <f>+G31/G7</f>
        <v>#DIV/0!</v>
      </c>
      <c r="I31" s="39">
        <f>I27-I29</f>
        <v>0</v>
      </c>
      <c r="J31" s="150" t="e">
        <f>+I31/I7</f>
        <v>#DIV/0!</v>
      </c>
      <c r="K31" s="39">
        <f>K27-K29</f>
        <v>0</v>
      </c>
      <c r="L31" s="150" t="e">
        <f>+K31/K7</f>
        <v>#DIV/0!</v>
      </c>
    </row>
    <row r="32" spans="2:12" x14ac:dyDescent="0.2">
      <c r="B32" s="238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2:12" x14ac:dyDescent="0.2">
      <c r="B33" s="43"/>
      <c r="C33" s="247">
        <f>+C31-'CE civilistico'!C77</f>
        <v>0</v>
      </c>
      <c r="D33" s="115"/>
      <c r="E33" s="247">
        <f>+E31-'CE civilistico'!E77</f>
        <v>0</v>
      </c>
      <c r="F33" s="115"/>
      <c r="G33" s="247">
        <f>+G31-'CE civilistico'!G77</f>
        <v>0</v>
      </c>
      <c r="H33" s="115"/>
      <c r="I33" s="247">
        <f>+I31-'CE civilistico'!I77</f>
        <v>0</v>
      </c>
      <c r="J33" s="115"/>
      <c r="K33" s="247">
        <f>+K31-'CE civilistico'!K77</f>
        <v>0</v>
      </c>
      <c r="L33" s="115"/>
    </row>
    <row r="34" spans="2:12" x14ac:dyDescent="0.2">
      <c r="B34" s="43"/>
      <c r="C34" s="115"/>
      <c r="D34" s="115"/>
      <c r="E34" s="115"/>
      <c r="F34" s="115"/>
      <c r="G34" s="115"/>
      <c r="H34" s="115"/>
      <c r="I34" s="115"/>
      <c r="J34" s="115"/>
      <c r="K34" s="115"/>
      <c r="L34" s="115"/>
    </row>
    <row r="36" spans="2:12" x14ac:dyDescent="0.2">
      <c r="B36" t="str">
        <f>B1</f>
        <v>FILE ESERCITAZIONE</v>
      </c>
    </row>
    <row r="37" spans="2:12" ht="15" x14ac:dyDescent="0.25">
      <c r="B37" s="239" t="s">
        <v>37</v>
      </c>
      <c r="C37" s="235">
        <f>C3</f>
        <v>0</v>
      </c>
      <c r="D37" s="235"/>
      <c r="E37" s="235">
        <f>E3</f>
        <v>1</v>
      </c>
      <c r="F37" s="235"/>
      <c r="G37" s="235">
        <f>G3</f>
        <v>2</v>
      </c>
      <c r="H37" s="235"/>
      <c r="I37" s="235">
        <f>I3</f>
        <v>3</v>
      </c>
      <c r="J37" s="235"/>
      <c r="K37" s="235">
        <f>K3</f>
        <v>4</v>
      </c>
      <c r="L37" s="235"/>
    </row>
    <row r="38" spans="2:12" x14ac:dyDescent="0.2">
      <c r="B38" s="129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2:12" x14ac:dyDescent="0.2">
      <c r="B39" s="13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2:12" x14ac:dyDescent="0.2">
      <c r="B40" s="13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2:12" x14ac:dyDescent="0.2">
      <c r="B41" s="146" t="s">
        <v>24</v>
      </c>
      <c r="C41" s="147">
        <f>C7</f>
        <v>0</v>
      </c>
      <c r="D41" s="150" t="e">
        <f>+C41/C41</f>
        <v>#DIV/0!</v>
      </c>
      <c r="E41" s="147">
        <f>E7</f>
        <v>0</v>
      </c>
      <c r="F41" s="150" t="e">
        <f>+E41/E41</f>
        <v>#DIV/0!</v>
      </c>
      <c r="G41" s="147">
        <f>G7</f>
        <v>0</v>
      </c>
      <c r="H41" s="150" t="e">
        <f>+G41/G41</f>
        <v>#DIV/0!</v>
      </c>
      <c r="I41" s="147">
        <f>I7</f>
        <v>0</v>
      </c>
      <c r="J41" s="150" t="e">
        <f>+I41/I41</f>
        <v>#DIV/0!</v>
      </c>
      <c r="K41" s="147">
        <f>K7</f>
        <v>0</v>
      </c>
      <c r="L41" s="150" t="e">
        <f>+K41/K41</f>
        <v>#DIV/0!</v>
      </c>
    </row>
    <row r="42" spans="2:12" x14ac:dyDescent="0.2">
      <c r="B42" s="130"/>
      <c r="C42" s="38"/>
      <c r="D42" s="149"/>
      <c r="E42" s="38"/>
      <c r="F42" s="149"/>
      <c r="G42" s="38"/>
      <c r="H42" s="149"/>
      <c r="I42" s="38"/>
      <c r="J42" s="149"/>
      <c r="K42" s="38"/>
      <c r="L42" s="149"/>
    </row>
    <row r="43" spans="2:12" x14ac:dyDescent="0.2">
      <c r="B43" s="130" t="s">
        <v>498</v>
      </c>
      <c r="C43" s="38">
        <f>+'CE civilistico'!C14+'CE civilistico'!C34-'CE civilistico'!C5-'CE civilistico'!C6-'CE civilistico'!C7</f>
        <v>0</v>
      </c>
      <c r="D43" s="149" t="e">
        <f>+C43/C$41</f>
        <v>#DIV/0!</v>
      </c>
      <c r="E43" s="38">
        <f>+'CE civilistico'!E14+'CE civilistico'!E34-'CE civilistico'!E5-'CE civilistico'!E6-'CE civilistico'!E7</f>
        <v>0</v>
      </c>
      <c r="F43" s="149" t="e">
        <f>+E43/E$41</f>
        <v>#DIV/0!</v>
      </c>
      <c r="G43" s="38">
        <f>+'CE civilistico'!G14+'CE civilistico'!G34-'CE civilistico'!G5-'CE civilistico'!G6-'CE civilistico'!G7</f>
        <v>0</v>
      </c>
      <c r="H43" s="149" t="e">
        <f>+G43/G$41</f>
        <v>#DIV/0!</v>
      </c>
      <c r="I43" s="38">
        <f>+'CE civilistico'!I14+'CE civilistico'!I34-'CE civilistico'!I5-'CE civilistico'!I6-'CE civilistico'!I7</f>
        <v>0</v>
      </c>
      <c r="J43" s="149" t="e">
        <f>+I43/I$41</f>
        <v>#DIV/0!</v>
      </c>
      <c r="K43" s="38">
        <f>+'CE civilistico'!K14+'CE civilistico'!K34-'CE civilistico'!K5-'CE civilistico'!K6-'CE civilistico'!K7</f>
        <v>0</v>
      </c>
      <c r="L43" s="149" t="e">
        <f>+K43/K$41</f>
        <v>#DIV/0!</v>
      </c>
    </row>
    <row r="44" spans="2:12" x14ac:dyDescent="0.2">
      <c r="B44" s="130"/>
      <c r="C44" s="38"/>
      <c r="D44" s="149"/>
      <c r="E44" s="38"/>
      <c r="F44" s="149"/>
      <c r="G44" s="38"/>
      <c r="H44" s="149"/>
      <c r="I44" s="38"/>
      <c r="J44" s="149"/>
      <c r="K44" s="38"/>
      <c r="L44" s="149"/>
    </row>
    <row r="45" spans="2:12" x14ac:dyDescent="0.2">
      <c r="B45" s="130" t="s">
        <v>499</v>
      </c>
      <c r="C45" s="38">
        <f>+'CE civilistico'!C16+'CE civilistico'!C17+'CE civilistico'!C18</f>
        <v>0</v>
      </c>
      <c r="D45" s="149" t="e">
        <f>+C45/C$41</f>
        <v>#DIV/0!</v>
      </c>
      <c r="E45" s="38">
        <f>+'CE civilistico'!E16+'CE civilistico'!E17+'CE civilistico'!E18</f>
        <v>0</v>
      </c>
      <c r="F45" s="149" t="e">
        <f>+E45/E$41</f>
        <v>#DIV/0!</v>
      </c>
      <c r="G45" s="38">
        <f>+'CE civilistico'!G16+'CE civilistico'!G17+'CE civilistico'!G18</f>
        <v>0</v>
      </c>
      <c r="H45" s="149" t="e">
        <f>+G45/G$41</f>
        <v>#DIV/0!</v>
      </c>
      <c r="I45" s="38">
        <f>+'CE civilistico'!I16+'CE civilistico'!I17+'CE civilistico'!I18</f>
        <v>0</v>
      </c>
      <c r="J45" s="149" t="e">
        <f>+I45/I$41</f>
        <v>#DIV/0!</v>
      </c>
      <c r="K45" s="38">
        <f>+'CE civilistico'!K16+'CE civilistico'!K17+'CE civilistico'!K18</f>
        <v>0</v>
      </c>
      <c r="L45" s="149" t="e">
        <f>+K45/K$41</f>
        <v>#DIV/0!</v>
      </c>
    </row>
    <row r="46" spans="2:12" x14ac:dyDescent="0.2">
      <c r="B46" s="130"/>
      <c r="C46" s="38"/>
      <c r="D46" s="149"/>
      <c r="E46" s="38"/>
      <c r="F46" s="149"/>
      <c r="G46" s="38"/>
      <c r="H46" s="149"/>
      <c r="I46" s="38"/>
      <c r="J46" s="149"/>
      <c r="K46" s="38"/>
      <c r="L46" s="149"/>
    </row>
    <row r="47" spans="2:12" x14ac:dyDescent="0.2">
      <c r="B47" s="130" t="s">
        <v>500</v>
      </c>
      <c r="C47" s="38">
        <f>+'CE civilistico'!C19</f>
        <v>0</v>
      </c>
      <c r="D47" s="149" t="e">
        <f>+C47/C$41</f>
        <v>#DIV/0!</v>
      </c>
      <c r="E47" s="38">
        <f>+'CE civilistico'!E19</f>
        <v>0</v>
      </c>
      <c r="F47" s="149" t="e">
        <f>+E47/E$41</f>
        <v>#DIV/0!</v>
      </c>
      <c r="G47" s="38">
        <f>+'CE civilistico'!G19</f>
        <v>0</v>
      </c>
      <c r="H47" s="149" t="e">
        <f>+G47/G$41</f>
        <v>#DIV/0!</v>
      </c>
      <c r="I47" s="38">
        <f>+'CE civilistico'!I19</f>
        <v>0</v>
      </c>
      <c r="J47" s="149" t="e">
        <f>+I47/I$41</f>
        <v>#DIV/0!</v>
      </c>
      <c r="K47" s="38">
        <f>+'CE civilistico'!K19</f>
        <v>0</v>
      </c>
      <c r="L47" s="149" t="e">
        <f>+K47/K$41</f>
        <v>#DIV/0!</v>
      </c>
    </row>
    <row r="48" spans="2:12" x14ac:dyDescent="0.2">
      <c r="B48" s="130"/>
      <c r="C48" s="40"/>
      <c r="D48" s="149"/>
      <c r="E48" s="40"/>
      <c r="F48" s="149"/>
      <c r="G48" s="40"/>
      <c r="H48" s="149"/>
      <c r="I48" s="40"/>
      <c r="J48" s="149"/>
      <c r="K48" s="40"/>
      <c r="L48" s="149"/>
    </row>
    <row r="49" spans="2:12" x14ac:dyDescent="0.2">
      <c r="B49" s="130" t="s">
        <v>501</v>
      </c>
      <c r="C49" s="38">
        <f>+'CE civilistico'!C26+'CE civilistico'!C27+'CE civilistico'!C29+'CE civilistico'!C32+'CE civilistico'!C35+'CE civilistico'!C37</f>
        <v>0</v>
      </c>
      <c r="D49" s="149" t="e">
        <f>+C49/C$41</f>
        <v>#DIV/0!</v>
      </c>
      <c r="E49" s="38">
        <f>+'CE civilistico'!E26+'CE civilistico'!E27+'CE civilistico'!E29+'CE civilistico'!E32+'CE civilistico'!E35+'CE civilistico'!E37</f>
        <v>0</v>
      </c>
      <c r="F49" s="149" t="e">
        <f>+E49/E$41</f>
        <v>#DIV/0!</v>
      </c>
      <c r="G49" s="38">
        <f>+'CE civilistico'!G26+'CE civilistico'!G27+'CE civilistico'!G29+'CE civilistico'!G32+'CE civilistico'!G35+'CE civilistico'!G37</f>
        <v>0</v>
      </c>
      <c r="H49" s="149" t="e">
        <f>+G49/G$41</f>
        <v>#DIV/0!</v>
      </c>
      <c r="I49" s="38">
        <f>+'CE civilistico'!I26+'CE civilistico'!I27+'CE civilistico'!I29+'CE civilistico'!I32+'CE civilistico'!I35+'CE civilistico'!I37</f>
        <v>0</v>
      </c>
      <c r="J49" s="149" t="e">
        <f>+I49/I$41</f>
        <v>#DIV/0!</v>
      </c>
      <c r="K49" s="38">
        <f>+'CE civilistico'!K26+'CE civilistico'!K27+'CE civilistico'!K29+'CE civilistico'!K32+'CE civilistico'!K35+'CE civilistico'!K37</f>
        <v>0</v>
      </c>
      <c r="L49" s="149" t="e">
        <f>+K49/K$41</f>
        <v>#DIV/0!</v>
      </c>
    </row>
    <row r="50" spans="2:12" x14ac:dyDescent="0.2">
      <c r="B50" s="130"/>
      <c r="C50" s="40"/>
      <c r="D50" s="149"/>
      <c r="E50" s="40"/>
      <c r="F50" s="149"/>
      <c r="G50" s="40"/>
      <c r="H50" s="149"/>
      <c r="I50" s="40"/>
      <c r="J50" s="149"/>
      <c r="K50" s="40"/>
      <c r="L50" s="149"/>
    </row>
    <row r="51" spans="2:12" x14ac:dyDescent="0.2">
      <c r="B51" s="130" t="s">
        <v>502</v>
      </c>
      <c r="C51" s="38">
        <f>+'CE civilistico'!C40+'CE civilistico'!C41</f>
        <v>0</v>
      </c>
      <c r="D51" s="149" t="e">
        <f>+C51/C$41</f>
        <v>#DIV/0!</v>
      </c>
      <c r="E51" s="38">
        <f>+'CE civilistico'!E40+'CE civilistico'!E41</f>
        <v>0</v>
      </c>
      <c r="F51" s="149" t="e">
        <f>+E51/E$41</f>
        <v>#DIV/0!</v>
      </c>
      <c r="G51" s="38">
        <f>+'CE civilistico'!G40+'CE civilistico'!G41</f>
        <v>0</v>
      </c>
      <c r="H51" s="149" t="e">
        <f>+G51/G$41</f>
        <v>#DIV/0!</v>
      </c>
      <c r="I51" s="38">
        <f>+'CE civilistico'!I40+'CE civilistico'!I41</f>
        <v>0</v>
      </c>
      <c r="J51" s="149" t="e">
        <f>+I51/I$41</f>
        <v>#DIV/0!</v>
      </c>
      <c r="K51" s="38">
        <f>+'CE civilistico'!K40+'CE civilistico'!K41</f>
        <v>0</v>
      </c>
      <c r="L51" s="149" t="e">
        <f>+K51/K$41</f>
        <v>#DIV/0!</v>
      </c>
    </row>
    <row r="52" spans="2:12" x14ac:dyDescent="0.2">
      <c r="B52" s="130"/>
      <c r="C52" s="40"/>
      <c r="D52" s="149"/>
      <c r="E52" s="40"/>
      <c r="F52" s="149"/>
      <c r="G52" s="40"/>
      <c r="H52" s="149"/>
      <c r="I52" s="40"/>
      <c r="J52" s="149"/>
      <c r="K52" s="40"/>
      <c r="L52" s="149"/>
    </row>
    <row r="53" spans="2:12" x14ac:dyDescent="0.2">
      <c r="B53" s="146" t="s">
        <v>38</v>
      </c>
      <c r="C53" s="147">
        <f>SUM(C43:C52)</f>
        <v>0</v>
      </c>
      <c r="D53" s="150" t="e">
        <f>+C53/C$41</f>
        <v>#DIV/0!</v>
      </c>
      <c r="E53" s="147">
        <f>SUM(E43:E52)</f>
        <v>0</v>
      </c>
      <c r="F53" s="150" t="e">
        <f>+E53/E$41</f>
        <v>#DIV/0!</v>
      </c>
      <c r="G53" s="147">
        <f>SUM(G43:G52)</f>
        <v>0</v>
      </c>
      <c r="H53" s="150" t="e">
        <f>+G53/G$41</f>
        <v>#DIV/0!</v>
      </c>
      <c r="I53" s="147">
        <f>SUM(I43:I52)</f>
        <v>0</v>
      </c>
      <c r="J53" s="150" t="e">
        <f>+I53/I$41</f>
        <v>#DIV/0!</v>
      </c>
      <c r="K53" s="147">
        <f>SUM(K43:K52)</f>
        <v>0</v>
      </c>
      <c r="L53" s="150" t="e">
        <f>+K53/K$41</f>
        <v>#DIV/0!</v>
      </c>
    </row>
    <row r="54" spans="2:12" x14ac:dyDescent="0.2">
      <c r="B54" s="130"/>
      <c r="C54" s="40"/>
      <c r="D54" s="150"/>
      <c r="E54" s="40"/>
      <c r="F54" s="150"/>
      <c r="G54" s="40"/>
      <c r="H54" s="150"/>
      <c r="I54" s="40"/>
      <c r="J54" s="150"/>
      <c r="K54" s="40"/>
      <c r="L54" s="150"/>
    </row>
    <row r="55" spans="2:12" x14ac:dyDescent="0.2">
      <c r="B55" s="132" t="s">
        <v>28</v>
      </c>
      <c r="C55" s="39">
        <f>C41-C53</f>
        <v>0</v>
      </c>
      <c r="D55" s="150" t="e">
        <f>+C55/C$41</f>
        <v>#DIV/0!</v>
      </c>
      <c r="E55" s="39">
        <f>E41-E53</f>
        <v>0</v>
      </c>
      <c r="F55" s="150" t="e">
        <f>+E55/E$41</f>
        <v>#DIV/0!</v>
      </c>
      <c r="G55" s="39">
        <f>G41-G53</f>
        <v>0</v>
      </c>
      <c r="H55" s="150" t="e">
        <f>+G55/G$41</f>
        <v>#DIV/0!</v>
      </c>
      <c r="I55" s="39">
        <f>I41-I53</f>
        <v>0</v>
      </c>
      <c r="J55" s="150" t="e">
        <f>+I55/I$41</f>
        <v>#DIV/0!</v>
      </c>
      <c r="K55" s="39">
        <f>K41-K53</f>
        <v>0</v>
      </c>
      <c r="L55" s="150" t="e">
        <f>+K55/K$41</f>
        <v>#DIV/0!</v>
      </c>
    </row>
    <row r="56" spans="2:12" x14ac:dyDescent="0.2">
      <c r="B56" s="136"/>
      <c r="C56" s="92"/>
      <c r="D56" s="92"/>
      <c r="E56" s="92"/>
      <c r="F56" s="92"/>
      <c r="G56" s="92"/>
      <c r="H56" s="92"/>
      <c r="I56" s="92"/>
      <c r="J56" s="92"/>
      <c r="K56" s="92"/>
      <c r="L56" s="92"/>
    </row>
    <row r="57" spans="2:12" x14ac:dyDescent="0.2">
      <c r="C57" s="10">
        <f>+C55-C15</f>
        <v>0</v>
      </c>
      <c r="E57" s="10">
        <f>+E55-E15</f>
        <v>0</v>
      </c>
      <c r="G57" s="10">
        <f>+G55-G15</f>
        <v>0</v>
      </c>
      <c r="I57" s="10">
        <f>+I55-I15</f>
        <v>0</v>
      </c>
      <c r="K57" s="10">
        <f>+K55-K15</f>
        <v>0</v>
      </c>
    </row>
    <row r="59" spans="2:12" x14ac:dyDescent="0.2">
      <c r="B59" t="str">
        <f>B1</f>
        <v>FILE ESERCITAZIONE</v>
      </c>
    </row>
    <row r="60" spans="2:12" ht="15" x14ac:dyDescent="0.25">
      <c r="B60" s="236" t="s">
        <v>39</v>
      </c>
      <c r="C60" s="235">
        <f>C37</f>
        <v>0</v>
      </c>
      <c r="D60" s="235"/>
      <c r="E60" s="235">
        <f>E37</f>
        <v>1</v>
      </c>
      <c r="F60" s="235"/>
      <c r="G60" s="235">
        <f>G37</f>
        <v>2</v>
      </c>
      <c r="H60" s="235"/>
      <c r="I60" s="235">
        <f>I37</f>
        <v>3</v>
      </c>
      <c r="J60" s="235"/>
      <c r="K60" s="235">
        <f>K37</f>
        <v>4</v>
      </c>
      <c r="L60" s="235"/>
    </row>
    <row r="61" spans="2:12" x14ac:dyDescent="0.2">
      <c r="B61" s="37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2:12" x14ac:dyDescent="0.2"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2:12" x14ac:dyDescent="0.2"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2:12" x14ac:dyDescent="0.2">
      <c r="B64" s="240" t="s">
        <v>24</v>
      </c>
      <c r="C64" s="147">
        <f>C41</f>
        <v>0</v>
      </c>
      <c r="D64" s="150" t="e">
        <f>+C64/C$64</f>
        <v>#DIV/0!</v>
      </c>
      <c r="E64" s="147">
        <f>E41</f>
        <v>0</v>
      </c>
      <c r="F64" s="150" t="e">
        <f>+E64/E$64</f>
        <v>#DIV/0!</v>
      </c>
      <c r="G64" s="147">
        <f>G41</f>
        <v>0</v>
      </c>
      <c r="H64" s="150" t="e">
        <f>+G64/G$64</f>
        <v>#DIV/0!</v>
      </c>
      <c r="I64" s="147">
        <f>I41</f>
        <v>0</v>
      </c>
      <c r="J64" s="150" t="e">
        <f>+I64/I$64</f>
        <v>#DIV/0!</v>
      </c>
      <c r="K64" s="147">
        <f>K41</f>
        <v>0</v>
      </c>
      <c r="L64" s="150" t="e">
        <f>+K64/K$64</f>
        <v>#DIV/0!</v>
      </c>
    </row>
    <row r="65" spans="2:12" x14ac:dyDescent="0.2">
      <c r="B65" s="41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2:12" x14ac:dyDescent="0.2">
      <c r="B66" s="241" t="s">
        <v>498</v>
      </c>
      <c r="C66" s="38">
        <f>+'CE civilistico'!C14+'CE civilistico'!C34-'CE civilistico'!C5-'CE civilistico'!C6-'CE civilistico'!C7</f>
        <v>0</v>
      </c>
      <c r="D66" s="149" t="e">
        <f>+C66/C$64</f>
        <v>#DIV/0!</v>
      </c>
      <c r="E66" s="38">
        <f>+'CE civilistico'!E14+'CE civilistico'!E34-'CE civilistico'!E5-'CE civilistico'!E6-'CE civilistico'!E7</f>
        <v>0</v>
      </c>
      <c r="F66" s="149" t="e">
        <f>+E66/E$64</f>
        <v>#DIV/0!</v>
      </c>
      <c r="G66" s="38">
        <f>+'CE civilistico'!G14+'CE civilistico'!G34-'CE civilistico'!G5-'CE civilistico'!G6-'CE civilistico'!G7</f>
        <v>0</v>
      </c>
      <c r="H66" s="149" t="e">
        <f>+G66/G$64</f>
        <v>#DIV/0!</v>
      </c>
      <c r="I66" s="38">
        <f>+'CE civilistico'!I14+'CE civilistico'!I34-'CE civilistico'!I5-'CE civilistico'!I6-'CE civilistico'!I7</f>
        <v>0</v>
      </c>
      <c r="J66" s="149" t="e">
        <f>+I66/I$64</f>
        <v>#DIV/0!</v>
      </c>
      <c r="K66" s="38">
        <f>+'CE civilistico'!K14+'CE civilistico'!K34-'CE civilistico'!K5-'CE civilistico'!K6-'CE civilistico'!K7</f>
        <v>0</v>
      </c>
      <c r="L66" s="149" t="e">
        <f>+K66/K$64</f>
        <v>#DIV/0!</v>
      </c>
    </row>
    <row r="67" spans="2:12" x14ac:dyDescent="0.2">
      <c r="B67" s="41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2:12" x14ac:dyDescent="0.2">
      <c r="B68" s="241" t="s">
        <v>504</v>
      </c>
      <c r="C68" s="38">
        <f>+'CE civilistico'!C16+'CE civilistico'!C17</f>
        <v>0</v>
      </c>
      <c r="D68" s="149" t="e">
        <f>+C68/C$64</f>
        <v>#DIV/0!</v>
      </c>
      <c r="E68" s="38">
        <f>+'CE civilistico'!E16+'CE civilistico'!E17</f>
        <v>0</v>
      </c>
      <c r="F68" s="149" t="e">
        <f>+E68/E$64</f>
        <v>#DIV/0!</v>
      </c>
      <c r="G68" s="38">
        <f>+'CE civilistico'!G16+'CE civilistico'!G17</f>
        <v>0</v>
      </c>
      <c r="H68" s="149" t="e">
        <f>+G68/G$64</f>
        <v>#DIV/0!</v>
      </c>
      <c r="I68" s="38">
        <f>+'CE civilistico'!I16+'CE civilistico'!I17</f>
        <v>0</v>
      </c>
      <c r="J68" s="149" t="e">
        <f>+I68/I$64</f>
        <v>#DIV/0!</v>
      </c>
      <c r="K68" s="38">
        <f>+'CE civilistico'!K16+'CE civilistico'!K17</f>
        <v>0</v>
      </c>
      <c r="L68" s="149" t="e">
        <f>+K68/K$64</f>
        <v>#DIV/0!</v>
      </c>
    </row>
    <row r="69" spans="2:12" x14ac:dyDescent="0.2">
      <c r="B69" s="41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2:12" x14ac:dyDescent="0.2">
      <c r="B70" s="241" t="s">
        <v>505</v>
      </c>
      <c r="C70" s="38">
        <f>+'CE civilistico'!C18</f>
        <v>0</v>
      </c>
      <c r="D70" s="149" t="e">
        <f>+C70/C$64</f>
        <v>#DIV/0!</v>
      </c>
      <c r="E70" s="38">
        <f>+'CE civilistico'!E18</f>
        <v>0</v>
      </c>
      <c r="F70" s="149" t="e">
        <f>+E70/E$64</f>
        <v>#DIV/0!</v>
      </c>
      <c r="G70" s="38">
        <f>+'CE civilistico'!G18</f>
        <v>0</v>
      </c>
      <c r="H70" s="149" t="e">
        <f>+G70/G$64</f>
        <v>#DIV/0!</v>
      </c>
      <c r="I70" s="38">
        <f>+'CE civilistico'!I18</f>
        <v>0</v>
      </c>
      <c r="J70" s="149" t="e">
        <f>+I70/I$64</f>
        <v>#DIV/0!</v>
      </c>
      <c r="K70" s="38">
        <f>+'CE civilistico'!K18</f>
        <v>0</v>
      </c>
      <c r="L70" s="149" t="e">
        <f>+K70/K$64</f>
        <v>#DIV/0!</v>
      </c>
    </row>
    <row r="71" spans="2:12" x14ac:dyDescent="0.2">
      <c r="B71" s="41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x14ac:dyDescent="0.2">
      <c r="B72" s="241" t="s">
        <v>503</v>
      </c>
      <c r="C72" s="38">
        <f>+'CE civilistico'!C32</f>
        <v>0</v>
      </c>
      <c r="D72" s="149" t="e">
        <f>+C72/C$64</f>
        <v>#DIV/0!</v>
      </c>
      <c r="E72" s="38">
        <f>+'CE civilistico'!E32</f>
        <v>0</v>
      </c>
      <c r="F72" s="149" t="e">
        <f>+E72/E$64</f>
        <v>#DIV/0!</v>
      </c>
      <c r="G72" s="38">
        <f>+'CE civilistico'!G32</f>
        <v>0</v>
      </c>
      <c r="H72" s="149" t="e">
        <f>+G72/G$64</f>
        <v>#DIV/0!</v>
      </c>
      <c r="I72" s="38">
        <f>+'CE civilistico'!I32</f>
        <v>0</v>
      </c>
      <c r="J72" s="149" t="e">
        <f>+I72/I$64</f>
        <v>#DIV/0!</v>
      </c>
      <c r="K72" s="38">
        <f>+'CE civilistico'!K32</f>
        <v>0</v>
      </c>
      <c r="L72" s="149" t="e">
        <f>+K72/K$64</f>
        <v>#DIV/0!</v>
      </c>
    </row>
    <row r="73" spans="2:12" x14ac:dyDescent="0.2">
      <c r="B73" s="41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2:12" x14ac:dyDescent="0.2">
      <c r="B74" s="41" t="s">
        <v>502</v>
      </c>
      <c r="C74" s="38">
        <f>+'CE civilistico'!C40+'CE civilistico'!C41</f>
        <v>0</v>
      </c>
      <c r="D74" s="149" t="e">
        <f>+C74/C$64</f>
        <v>#DIV/0!</v>
      </c>
      <c r="E74" s="38">
        <f>+'CE civilistico'!E40+'CE civilistico'!E41</f>
        <v>0</v>
      </c>
      <c r="F74" s="149" t="e">
        <f>+E74/E$64</f>
        <v>#DIV/0!</v>
      </c>
      <c r="G74" s="38">
        <f>+'CE civilistico'!G40+'CE civilistico'!G41</f>
        <v>0</v>
      </c>
      <c r="H74" s="149" t="e">
        <f>+G74/G$64</f>
        <v>#DIV/0!</v>
      </c>
      <c r="I74" s="38">
        <f>+'CE civilistico'!I40+'CE civilistico'!I41</f>
        <v>0</v>
      </c>
      <c r="J74" s="149" t="e">
        <f>+I74/I$64</f>
        <v>#DIV/0!</v>
      </c>
      <c r="K74" s="38">
        <f>+'CE civilistico'!K40+'CE civilistico'!K41</f>
        <v>0</v>
      </c>
      <c r="L74" s="149" t="e">
        <f>+K74/K$64</f>
        <v>#DIV/0!</v>
      </c>
    </row>
    <row r="75" spans="2:12" x14ac:dyDescent="0.2">
      <c r="B75" s="41"/>
      <c r="C75" s="148"/>
      <c r="D75" s="148"/>
      <c r="E75" s="148"/>
      <c r="F75" s="148"/>
      <c r="G75" s="148"/>
      <c r="H75" s="148"/>
      <c r="I75" s="148"/>
      <c r="J75" s="148"/>
      <c r="K75" s="148"/>
      <c r="L75" s="148"/>
    </row>
    <row r="76" spans="2:12" x14ac:dyDescent="0.2">
      <c r="B76" s="41" t="s">
        <v>40</v>
      </c>
      <c r="C76" s="38">
        <f>SUM(C66:C75)</f>
        <v>0</v>
      </c>
      <c r="D76" s="149" t="e">
        <f>+C76/C$64</f>
        <v>#DIV/0!</v>
      </c>
      <c r="E76" s="38">
        <f>SUM(E66:E75)</f>
        <v>0</v>
      </c>
      <c r="F76" s="149" t="e">
        <f>+E76/E$64</f>
        <v>#DIV/0!</v>
      </c>
      <c r="G76" s="38">
        <f>SUM(G66:G75)</f>
        <v>0</v>
      </c>
      <c r="H76" s="149" t="e">
        <f>+G76/G$64</f>
        <v>#DIV/0!</v>
      </c>
      <c r="I76" s="38">
        <f>SUM(I66:I75)</f>
        <v>0</v>
      </c>
      <c r="J76" s="149" t="e">
        <f>+I76/I$64</f>
        <v>#DIV/0!</v>
      </c>
      <c r="K76" s="38">
        <f>SUM(K66:K75)</f>
        <v>0</v>
      </c>
      <c r="L76" s="149" t="e">
        <f>+K76/K$64</f>
        <v>#DIV/0!</v>
      </c>
    </row>
    <row r="77" spans="2:12" x14ac:dyDescent="0.2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2:12" x14ac:dyDescent="0.2">
      <c r="B78" s="240" t="s">
        <v>41</v>
      </c>
      <c r="C78" s="147">
        <f>C64-C76</f>
        <v>0</v>
      </c>
      <c r="D78" s="150" t="e">
        <f>+C78/C$64</f>
        <v>#DIV/0!</v>
      </c>
      <c r="E78" s="147">
        <f>E64-E76</f>
        <v>0</v>
      </c>
      <c r="F78" s="150" t="e">
        <f>+E78/E$64</f>
        <v>#DIV/0!</v>
      </c>
      <c r="G78" s="147">
        <f>G64-G76</f>
        <v>0</v>
      </c>
      <c r="H78" s="150" t="e">
        <f>+G78/G$64</f>
        <v>#DIV/0!</v>
      </c>
      <c r="I78" s="147">
        <f>I64-I76</f>
        <v>0</v>
      </c>
      <c r="J78" s="150" t="e">
        <f>+I78/I$64</f>
        <v>#DIV/0!</v>
      </c>
      <c r="K78" s="147">
        <f>K64-K76</f>
        <v>0</v>
      </c>
      <c r="L78" s="150" t="e">
        <f>+K78/K$64</f>
        <v>#DIV/0!</v>
      </c>
    </row>
    <row r="79" spans="2:12" x14ac:dyDescent="0.2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2:12" x14ac:dyDescent="0.2">
      <c r="B80" s="41" t="s">
        <v>42</v>
      </c>
      <c r="C80" s="38">
        <f>'CE civilistico'!C19</f>
        <v>0</v>
      </c>
      <c r="D80" s="149" t="e">
        <f>+C80/C$64</f>
        <v>#DIV/0!</v>
      </c>
      <c r="E80" s="38">
        <f>'CE civilistico'!E19</f>
        <v>0</v>
      </c>
      <c r="F80" s="149" t="e">
        <f>+E80/E$64</f>
        <v>#DIV/0!</v>
      </c>
      <c r="G80" s="38">
        <f>'CE civilistico'!G19</f>
        <v>0</v>
      </c>
      <c r="H80" s="149" t="e">
        <f>+G80/G$64</f>
        <v>#DIV/0!</v>
      </c>
      <c r="I80" s="38">
        <f>'CE civilistico'!I19</f>
        <v>0</v>
      </c>
      <c r="J80" s="149" t="e">
        <f>+I80/I$64</f>
        <v>#DIV/0!</v>
      </c>
      <c r="K80" s="38">
        <f>'CE civilistico'!K19</f>
        <v>0</v>
      </c>
      <c r="L80" s="149" t="e">
        <f>+K80/K$64</f>
        <v>#DIV/0!</v>
      </c>
    </row>
    <row r="81" spans="2:12" x14ac:dyDescent="0.2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2:12" x14ac:dyDescent="0.2">
      <c r="B82" s="237" t="s">
        <v>44</v>
      </c>
      <c r="C82" s="39">
        <f>C78-C80</f>
        <v>0</v>
      </c>
      <c r="D82" s="150" t="e">
        <f>+C82/C$64</f>
        <v>#DIV/0!</v>
      </c>
      <c r="E82" s="39">
        <f>E78-E80</f>
        <v>0</v>
      </c>
      <c r="F82" s="150" t="e">
        <f>+E82/E$64</f>
        <v>#DIV/0!</v>
      </c>
      <c r="G82" s="39">
        <f>G78-G80</f>
        <v>0</v>
      </c>
      <c r="H82" s="150" t="e">
        <f>+G82/G$64</f>
        <v>#DIV/0!</v>
      </c>
      <c r="I82" s="39">
        <f>I78-I80</f>
        <v>0</v>
      </c>
      <c r="J82" s="150" t="e">
        <f>+I82/I$64</f>
        <v>#DIV/0!</v>
      </c>
      <c r="K82" s="39">
        <f>K78-K80</f>
        <v>0</v>
      </c>
      <c r="L82" s="150" t="e">
        <f>+K82/K$64</f>
        <v>#DIV/0!</v>
      </c>
    </row>
    <row r="83" spans="2:12" x14ac:dyDescent="0.2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2:12" x14ac:dyDescent="0.2">
      <c r="B84" s="41" t="s">
        <v>512</v>
      </c>
      <c r="C84" s="38">
        <f>'CE civilistico'!C26+'CE civilistico'!C27+'CE civilistico'!C29+'CE civilistico'!C35+'CE civilistico'!C37</f>
        <v>0</v>
      </c>
      <c r="D84" s="149" t="e">
        <f>+C84/C$64</f>
        <v>#DIV/0!</v>
      </c>
      <c r="E84" s="38">
        <f>'CE civilistico'!E26+'CE civilistico'!E27+'CE civilistico'!E29+'CE civilistico'!E35+'CE civilistico'!E37</f>
        <v>0</v>
      </c>
      <c r="F84" s="149" t="e">
        <f>+E84/E$64</f>
        <v>#DIV/0!</v>
      </c>
      <c r="G84" s="38">
        <f>'CE civilistico'!G26+'CE civilistico'!G27+'CE civilistico'!G29+'CE civilistico'!G35+'CE civilistico'!G37</f>
        <v>0</v>
      </c>
      <c r="H84" s="149" t="e">
        <f>+G84/G$64</f>
        <v>#DIV/0!</v>
      </c>
      <c r="I84" s="38">
        <f>'CE civilistico'!I26+'CE civilistico'!I27+'CE civilistico'!I29+'CE civilistico'!I35+'CE civilistico'!I37</f>
        <v>0</v>
      </c>
      <c r="J84" s="149" t="e">
        <f>+I84/I$64</f>
        <v>#DIV/0!</v>
      </c>
      <c r="K84" s="38">
        <f>'CE civilistico'!K26+'CE civilistico'!K27+'CE civilistico'!K29+'CE civilistico'!K35+'CE civilistico'!K37</f>
        <v>0</v>
      </c>
      <c r="L84" s="149" t="e">
        <f>+K84/K$64</f>
        <v>#DIV/0!</v>
      </c>
    </row>
    <row r="85" spans="2:12" x14ac:dyDescent="0.2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2:12" x14ac:dyDescent="0.2">
      <c r="B86" s="237" t="s">
        <v>45</v>
      </c>
      <c r="C86" s="39">
        <f>C82-C84</f>
        <v>0</v>
      </c>
      <c r="D86" s="150" t="e">
        <f>+C86/C$64</f>
        <v>#DIV/0!</v>
      </c>
      <c r="E86" s="39">
        <f>E82-E84</f>
        <v>0</v>
      </c>
      <c r="F86" s="150" t="e">
        <f>+E86/E$64</f>
        <v>#DIV/0!</v>
      </c>
      <c r="G86" s="39">
        <f>G82-G84</f>
        <v>0</v>
      </c>
      <c r="H86" s="150" t="e">
        <f>+G86/G$64</f>
        <v>#DIV/0!</v>
      </c>
      <c r="I86" s="39">
        <f>I82-I84</f>
        <v>0</v>
      </c>
      <c r="J86" s="150" t="e">
        <f>+I86/I$64</f>
        <v>#DIV/0!</v>
      </c>
      <c r="K86" s="39">
        <f>K82-K84</f>
        <v>0</v>
      </c>
      <c r="L86" s="150" t="e">
        <f>+K86/K$64</f>
        <v>#DIV/0!</v>
      </c>
    </row>
    <row r="87" spans="2:12" x14ac:dyDescent="0.2"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2:12" x14ac:dyDescent="0.2">
      <c r="B88" s="41" t="s">
        <v>29</v>
      </c>
      <c r="C88" s="38">
        <f>+C17</f>
        <v>0</v>
      </c>
      <c r="D88" s="149" t="e">
        <f>+C88/C$64</f>
        <v>#DIV/0!</v>
      </c>
      <c r="E88" s="38">
        <f>+E17</f>
        <v>0</v>
      </c>
      <c r="F88" s="149" t="e">
        <f>+E88/E$64</f>
        <v>#DIV/0!</v>
      </c>
      <c r="G88" s="38">
        <f>+G17</f>
        <v>0</v>
      </c>
      <c r="H88" s="149" t="e">
        <f>+G88/G$64</f>
        <v>#DIV/0!</v>
      </c>
      <c r="I88" s="38">
        <f>+I17</f>
        <v>0</v>
      </c>
      <c r="J88" s="149" t="e">
        <f>+I88/I$64</f>
        <v>#DIV/0!</v>
      </c>
      <c r="K88" s="38">
        <f>+K17</f>
        <v>0</v>
      </c>
      <c r="L88" s="149" t="e">
        <f>+K88/K$64</f>
        <v>#DIV/0!</v>
      </c>
    </row>
    <row r="89" spans="2:12" x14ac:dyDescent="0.2"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2:12" x14ac:dyDescent="0.2">
      <c r="B90" s="237" t="s">
        <v>30</v>
      </c>
      <c r="C90" s="39">
        <f>C86+C88</f>
        <v>0</v>
      </c>
      <c r="D90" s="150" t="e">
        <f>+C90/C$64</f>
        <v>#DIV/0!</v>
      </c>
      <c r="E90" s="39">
        <f>E86+E88</f>
        <v>0</v>
      </c>
      <c r="F90" s="150" t="e">
        <f>+E90/E$64</f>
        <v>#DIV/0!</v>
      </c>
      <c r="G90" s="39">
        <f>G86+G88</f>
        <v>0</v>
      </c>
      <c r="H90" s="150" t="e">
        <f>+G90/G$64</f>
        <v>#DIV/0!</v>
      </c>
      <c r="I90" s="39">
        <f>I86+I88</f>
        <v>0</v>
      </c>
      <c r="J90" s="150" t="e">
        <f>+I90/I$64</f>
        <v>#DIV/0!</v>
      </c>
      <c r="K90" s="39">
        <f>K86+K88</f>
        <v>0</v>
      </c>
      <c r="L90" s="150" t="e">
        <f>+K90/K$64</f>
        <v>#DIV/0!</v>
      </c>
    </row>
    <row r="91" spans="2:12" x14ac:dyDescent="0.2"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2:12" x14ac:dyDescent="0.2">
      <c r="B92" s="41" t="s">
        <v>31</v>
      </c>
      <c r="C92" s="38">
        <f>+C21</f>
        <v>0</v>
      </c>
      <c r="D92" s="149" t="e">
        <f>+C92/C$64</f>
        <v>#DIV/0!</v>
      </c>
      <c r="E92" s="38">
        <f>+E21</f>
        <v>0</v>
      </c>
      <c r="F92" s="149" t="e">
        <f>+E92/E$64</f>
        <v>#DIV/0!</v>
      </c>
      <c r="G92" s="38">
        <f>+G21</f>
        <v>0</v>
      </c>
      <c r="H92" s="149" t="e">
        <f>+G92/G$64</f>
        <v>#DIV/0!</v>
      </c>
      <c r="I92" s="38">
        <f>+I21</f>
        <v>0</v>
      </c>
      <c r="J92" s="149" t="e">
        <f>+I92/I$64</f>
        <v>#DIV/0!</v>
      </c>
      <c r="K92" s="38">
        <f>+K21</f>
        <v>0</v>
      </c>
      <c r="L92" s="149" t="e">
        <f>+K92/K$64</f>
        <v>#DIV/0!</v>
      </c>
    </row>
    <row r="93" spans="2:12" x14ac:dyDescent="0.2"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2:12" x14ac:dyDescent="0.2">
      <c r="B94" s="237" t="s">
        <v>32</v>
      </c>
      <c r="C94" s="39">
        <f>C90+C92</f>
        <v>0</v>
      </c>
      <c r="D94" s="150" t="e">
        <f>+C94/C$64</f>
        <v>#DIV/0!</v>
      </c>
      <c r="E94" s="39">
        <f>E90+E92</f>
        <v>0</v>
      </c>
      <c r="F94" s="150" t="e">
        <f>+E94/E$64</f>
        <v>#DIV/0!</v>
      </c>
      <c r="G94" s="39">
        <f>G90+G92</f>
        <v>0</v>
      </c>
      <c r="H94" s="150" t="e">
        <f>+G94/G$64</f>
        <v>#DIV/0!</v>
      </c>
      <c r="I94" s="39">
        <f>I90+I92</f>
        <v>0</v>
      </c>
      <c r="J94" s="150" t="e">
        <f>+I94/I$64</f>
        <v>#DIV/0!</v>
      </c>
      <c r="K94" s="39">
        <f>K90+K92</f>
        <v>0</v>
      </c>
      <c r="L94" s="150" t="e">
        <f>+K94/K$64</f>
        <v>#DIV/0!</v>
      </c>
    </row>
    <row r="95" spans="2:12" x14ac:dyDescent="0.2"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2:12" x14ac:dyDescent="0.2">
      <c r="B96" s="41" t="s">
        <v>33</v>
      </c>
      <c r="C96" s="38">
        <f>+C25</f>
        <v>0</v>
      </c>
      <c r="D96" s="149" t="e">
        <f>+C96/C$64</f>
        <v>#DIV/0!</v>
      </c>
      <c r="E96" s="38">
        <f>+E25</f>
        <v>0</v>
      </c>
      <c r="F96" s="149" t="e">
        <f>+E96/E$64</f>
        <v>#DIV/0!</v>
      </c>
      <c r="G96" s="38">
        <f>+G25</f>
        <v>0</v>
      </c>
      <c r="H96" s="149" t="e">
        <f>+G96/G$64</f>
        <v>#DIV/0!</v>
      </c>
      <c r="I96" s="38">
        <f>+I25</f>
        <v>0</v>
      </c>
      <c r="J96" s="149" t="e">
        <f>+I96/I$64</f>
        <v>#DIV/0!</v>
      </c>
      <c r="K96" s="38">
        <f>+K25</f>
        <v>0</v>
      </c>
      <c r="L96" s="149" t="e">
        <f>+K96/K$64</f>
        <v>#DIV/0!</v>
      </c>
    </row>
    <row r="97" spans="2:12" x14ac:dyDescent="0.2"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2:12" x14ac:dyDescent="0.2">
      <c r="B98" s="237" t="s">
        <v>34</v>
      </c>
      <c r="C98" s="39">
        <f>C94+C96</f>
        <v>0</v>
      </c>
      <c r="D98" s="150" t="e">
        <f>+C98/C$64</f>
        <v>#DIV/0!</v>
      </c>
      <c r="E98" s="39">
        <f>E94+E96</f>
        <v>0</v>
      </c>
      <c r="F98" s="150" t="e">
        <f>+E98/E$64</f>
        <v>#DIV/0!</v>
      </c>
      <c r="G98" s="39">
        <f>G94+G96</f>
        <v>0</v>
      </c>
      <c r="H98" s="150" t="e">
        <f>+G98/G$64</f>
        <v>#DIV/0!</v>
      </c>
      <c r="I98" s="39">
        <f>I94+I96</f>
        <v>0</v>
      </c>
      <c r="J98" s="150" t="e">
        <f>+I98/I$64</f>
        <v>#DIV/0!</v>
      </c>
      <c r="K98" s="39">
        <f>K94+K96</f>
        <v>0</v>
      </c>
      <c r="L98" s="150" t="e">
        <f>+K98/K$64</f>
        <v>#DIV/0!</v>
      </c>
    </row>
    <row r="99" spans="2:12" x14ac:dyDescent="0.2"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2:12" x14ac:dyDescent="0.2">
      <c r="B100" s="41" t="s">
        <v>36</v>
      </c>
      <c r="C100" s="38">
        <f>+C29</f>
        <v>0</v>
      </c>
      <c r="D100" s="149" t="e">
        <f>+C100/C98</f>
        <v>#DIV/0!</v>
      </c>
      <c r="E100" s="38">
        <f>+E29</f>
        <v>0</v>
      </c>
      <c r="F100" s="149" t="e">
        <f>+E100/E98</f>
        <v>#DIV/0!</v>
      </c>
      <c r="G100" s="38">
        <f>+G29</f>
        <v>0</v>
      </c>
      <c r="H100" s="149" t="e">
        <f>+G100/G98</f>
        <v>#DIV/0!</v>
      </c>
      <c r="I100" s="38">
        <f>+I29</f>
        <v>0</v>
      </c>
      <c r="J100" s="149" t="e">
        <f>+I100/I98</f>
        <v>#DIV/0!</v>
      </c>
      <c r="K100" s="38">
        <f>+K29</f>
        <v>0</v>
      </c>
      <c r="L100" s="149" t="e">
        <f>+K100/K98</f>
        <v>#DIV/0!</v>
      </c>
    </row>
    <row r="101" spans="2:12" x14ac:dyDescent="0.2"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2:12" x14ac:dyDescent="0.2">
      <c r="B102" s="237" t="s">
        <v>35</v>
      </c>
      <c r="C102" s="39">
        <f>C98-C100</f>
        <v>0</v>
      </c>
      <c r="D102" s="150" t="e">
        <f>+C102/C$64</f>
        <v>#DIV/0!</v>
      </c>
      <c r="E102" s="39">
        <f>E98-E100</f>
        <v>0</v>
      </c>
      <c r="F102" s="150" t="e">
        <f>+E102/E$64</f>
        <v>#DIV/0!</v>
      </c>
      <c r="G102" s="39">
        <f>G98-G100</f>
        <v>0</v>
      </c>
      <c r="H102" s="150" t="e">
        <f>+G102/G$64</f>
        <v>#DIV/0!</v>
      </c>
      <c r="I102" s="39">
        <f>I98-I100</f>
        <v>0</v>
      </c>
      <c r="J102" s="150" t="e">
        <f>+I102/I$64</f>
        <v>#DIV/0!</v>
      </c>
      <c r="K102" s="39">
        <f>K98-K100</f>
        <v>0</v>
      </c>
      <c r="L102" s="150" t="e">
        <f>+K102/K$64</f>
        <v>#DIV/0!</v>
      </c>
    </row>
    <row r="103" spans="2:12" x14ac:dyDescent="0.2">
      <c r="B103" s="238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2:12" x14ac:dyDescent="0.2">
      <c r="C104" s="10">
        <f>+C102-'CE civilistico'!C77</f>
        <v>0</v>
      </c>
      <c r="E104" s="10">
        <f>+E102-'CE civilistico'!E77</f>
        <v>0</v>
      </c>
      <c r="G104" s="10">
        <f>+G102-'CE civilistico'!G77</f>
        <v>0</v>
      </c>
      <c r="I104" s="10">
        <f>+I102-'CE civilistico'!I77</f>
        <v>0</v>
      </c>
      <c r="K104" s="10">
        <f>+K102-'CE civilistico'!K77</f>
        <v>0</v>
      </c>
    </row>
    <row r="105" spans="2:12" x14ac:dyDescent="0.2">
      <c r="C105" s="10"/>
      <c r="E105" s="10"/>
      <c r="G105" s="10"/>
      <c r="I105" s="10"/>
    </row>
    <row r="106" spans="2:12" x14ac:dyDescent="0.2">
      <c r="C106" s="10"/>
      <c r="D106" s="10"/>
      <c r="E106" s="10"/>
      <c r="F106" s="10"/>
      <c r="G106" s="10"/>
      <c r="H106" s="10"/>
      <c r="I106" s="10"/>
      <c r="J106" s="10"/>
    </row>
  </sheetData>
  <phoneticPr fontId="0" type="noConversion"/>
  <printOptions horizontalCentered="1" gridLines="1"/>
  <pageMargins left="0.78740157480314965" right="0.78740157480314965" top="0.98425196850393704" bottom="0.98425196850393704" header="0.51181102362204722" footer="0.51181102362204722"/>
  <pageSetup scale="64" fitToHeight="0" orientation="portrait" r:id="rId1"/>
  <headerFooter alignWithMargins="0"/>
  <rowBreaks count="1" manualBreakCount="1">
    <brk id="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77"/>
  <sheetViews>
    <sheetView topLeftCell="A109" workbookViewId="0">
      <selection activeCell="B106" sqref="B106:F106"/>
    </sheetView>
  </sheetViews>
  <sheetFormatPr defaultRowHeight="12.75" x14ac:dyDescent="0.2"/>
  <cols>
    <col min="1" max="1" width="42.140625" style="42" bestFit="1" customWidth="1"/>
    <col min="2" max="2" width="13.42578125" style="42" bestFit="1" customWidth="1"/>
    <col min="3" max="6" width="12.7109375" style="42" customWidth="1"/>
    <col min="7" max="7" width="9.28515625" style="42" bestFit="1" customWidth="1"/>
    <col min="8" max="16384" width="9.140625" style="42"/>
  </cols>
  <sheetData>
    <row r="1" spans="1:7" x14ac:dyDescent="0.2">
      <c r="A1" s="42" t="str">
        <f>'SP civilistico'!A1</f>
        <v>FILE ESERCITAZIONE</v>
      </c>
    </row>
    <row r="2" spans="1:7" s="242" customFormat="1" ht="15.75" x14ac:dyDescent="0.25">
      <c r="A2" s="244" t="s">
        <v>46</v>
      </c>
      <c r="B2" s="229">
        <f>'SP civilistico'!C2</f>
        <v>0</v>
      </c>
      <c r="C2" s="229">
        <f>'SP civilistico'!E2</f>
        <v>1</v>
      </c>
      <c r="D2" s="229">
        <f>'SP civilistico'!G2</f>
        <v>2</v>
      </c>
      <c r="E2" s="229">
        <f>'SP civilistico'!I2</f>
        <v>3</v>
      </c>
      <c r="F2" s="229">
        <f>'SP civilistico'!K2</f>
        <v>4</v>
      </c>
      <c r="G2" s="243"/>
    </row>
    <row r="3" spans="1:7" ht="15" x14ac:dyDescent="0.2">
      <c r="A3" s="106" t="s">
        <v>47</v>
      </c>
    </row>
    <row r="4" spans="1:7" x14ac:dyDescent="0.2">
      <c r="B4" s="48"/>
      <c r="C4" s="48"/>
      <c r="D4" s="48"/>
      <c r="E4" s="48"/>
      <c r="F4" s="48"/>
    </row>
    <row r="5" spans="1:7" x14ac:dyDescent="0.2">
      <c r="A5" s="94" t="s">
        <v>48</v>
      </c>
      <c r="B5" s="94"/>
      <c r="C5" s="98" t="e">
        <f>'CE finale'!E31/'SP finale'!C32</f>
        <v>#DIV/0!</v>
      </c>
      <c r="D5" s="98" t="e">
        <f>'CE finale'!G31/'SP finale'!E32</f>
        <v>#DIV/0!</v>
      </c>
      <c r="E5" s="98" t="e">
        <f>'CE finale'!I31/'SP finale'!G32</f>
        <v>#DIV/0!</v>
      </c>
      <c r="F5" s="98" t="e">
        <f>'CE finale'!K31/'SP finale'!I32</f>
        <v>#DIV/0!</v>
      </c>
    </row>
    <row r="6" spans="1:7" x14ac:dyDescent="0.2">
      <c r="A6" s="95" t="s">
        <v>49</v>
      </c>
      <c r="B6" s="95"/>
      <c r="C6" s="98"/>
      <c r="D6" s="98"/>
      <c r="E6" s="98"/>
      <c r="F6" s="98"/>
    </row>
    <row r="7" spans="1:7" x14ac:dyDescent="0.2">
      <c r="A7" s="96"/>
      <c r="B7" s="96"/>
      <c r="C7" s="98"/>
      <c r="D7" s="98"/>
      <c r="E7" s="98"/>
      <c r="F7" s="98"/>
    </row>
    <row r="8" spans="1:7" x14ac:dyDescent="0.2">
      <c r="A8" s="94" t="s">
        <v>50</v>
      </c>
      <c r="B8" s="94"/>
      <c r="C8" s="98" t="e">
        <f>'CE finale'!E15/('SP finale'!C18-'SP finale'!C14-'SP finale'!C6)</f>
        <v>#DIV/0!</v>
      </c>
      <c r="D8" s="98" t="e">
        <f>'CE finale'!G15/('SP finale'!E18-'SP finale'!E14-'SP finale'!E6)</f>
        <v>#DIV/0!</v>
      </c>
      <c r="E8" s="98" t="e">
        <f>'CE finale'!I15/('SP finale'!G18-'SP finale'!G14-'SP finale'!G6)</f>
        <v>#DIV/0!</v>
      </c>
      <c r="F8" s="98" t="e">
        <f>'CE finale'!K15/('SP finale'!I18-'SP finale'!I14-'SP finale'!I6)</f>
        <v>#DIV/0!</v>
      </c>
    </row>
    <row r="9" spans="1:7" x14ac:dyDescent="0.2">
      <c r="A9" s="96" t="s">
        <v>51</v>
      </c>
      <c r="B9" s="96"/>
      <c r="C9" s="98"/>
      <c r="D9" s="98"/>
      <c r="E9" s="98"/>
      <c r="F9" s="98"/>
    </row>
    <row r="10" spans="1:7" x14ac:dyDescent="0.2">
      <c r="A10" s="96"/>
      <c r="B10" s="96"/>
      <c r="C10" s="98"/>
      <c r="D10" s="98"/>
      <c r="E10" s="98"/>
      <c r="F10" s="98"/>
    </row>
    <row r="11" spans="1:7" x14ac:dyDescent="0.2">
      <c r="A11" s="94" t="s">
        <v>52</v>
      </c>
      <c r="B11" s="94"/>
      <c r="C11" s="98" t="e">
        <f>'CE finale'!E19/'SP finale'!C18</f>
        <v>#DIV/0!</v>
      </c>
      <c r="D11" s="98" t="e">
        <f>'CE finale'!G19/'SP finale'!E18</f>
        <v>#DIV/0!</v>
      </c>
      <c r="E11" s="98" t="e">
        <f>'CE finale'!I19/'SP finale'!G18</f>
        <v>#DIV/0!</v>
      </c>
      <c r="F11" s="98" t="e">
        <f>'CE finale'!K19/'SP finale'!I18</f>
        <v>#DIV/0!</v>
      </c>
    </row>
    <row r="12" spans="1:7" x14ac:dyDescent="0.2">
      <c r="A12" s="96" t="s">
        <v>53</v>
      </c>
      <c r="B12" s="96"/>
      <c r="C12" s="98"/>
      <c r="D12" s="98"/>
      <c r="E12" s="98"/>
      <c r="F12" s="98"/>
    </row>
    <row r="13" spans="1:7" x14ac:dyDescent="0.2">
      <c r="A13" s="96"/>
      <c r="B13" s="96"/>
      <c r="C13" s="98"/>
      <c r="D13" s="98"/>
      <c r="E13" s="98"/>
      <c r="F13" s="98"/>
    </row>
    <row r="14" spans="1:7" x14ac:dyDescent="0.2">
      <c r="A14" s="94" t="s">
        <v>54</v>
      </c>
      <c r="B14" s="94"/>
      <c r="C14" s="98" t="e">
        <f>'CE finale'!E15/'SP finale'!C58</f>
        <v>#DIV/0!</v>
      </c>
      <c r="D14" s="98" t="e">
        <f>'CE finale'!G15/'SP finale'!E58</f>
        <v>#DIV/0!</v>
      </c>
      <c r="E14" s="98" t="e">
        <f>'CE finale'!I15/'SP finale'!G58</f>
        <v>#DIV/0!</v>
      </c>
      <c r="F14" s="98" t="e">
        <f>'CE finale'!K15/'SP finale'!I58</f>
        <v>#DIV/0!</v>
      </c>
    </row>
    <row r="15" spans="1:7" x14ac:dyDescent="0.2">
      <c r="A15" s="95" t="s">
        <v>570</v>
      </c>
      <c r="B15" s="96"/>
      <c r="C15" s="98"/>
      <c r="D15" s="98"/>
      <c r="E15" s="98"/>
      <c r="F15" s="98"/>
    </row>
    <row r="16" spans="1:7" x14ac:dyDescent="0.2">
      <c r="A16" s="96"/>
      <c r="B16" s="96"/>
      <c r="C16" s="98"/>
      <c r="D16" s="98"/>
      <c r="E16" s="98"/>
      <c r="F16" s="98"/>
    </row>
    <row r="17" spans="1:6" x14ac:dyDescent="0.2">
      <c r="A17" s="94" t="s">
        <v>55</v>
      </c>
      <c r="B17" s="98" t="e">
        <f>'CE finale'!C15/'CE finale'!C7</f>
        <v>#DIV/0!</v>
      </c>
      <c r="C17" s="98" t="e">
        <f>'CE finale'!E15/'CE finale'!E7</f>
        <v>#DIV/0!</v>
      </c>
      <c r="D17" s="98" t="e">
        <f>'CE finale'!G15/'CE finale'!G7</f>
        <v>#DIV/0!</v>
      </c>
      <c r="E17" s="98" t="e">
        <f>'CE finale'!I15/'CE finale'!I7</f>
        <v>#DIV/0!</v>
      </c>
      <c r="F17" s="98" t="e">
        <f>'CE finale'!K15/'CE finale'!K7</f>
        <v>#DIV/0!</v>
      </c>
    </row>
    <row r="18" spans="1:6" x14ac:dyDescent="0.2">
      <c r="A18" s="95" t="s">
        <v>571</v>
      </c>
      <c r="B18" s="98"/>
      <c r="C18" s="98"/>
      <c r="D18" s="98"/>
      <c r="E18" s="98"/>
      <c r="F18" s="98"/>
    </row>
    <row r="19" spans="1:6" x14ac:dyDescent="0.2">
      <c r="A19" s="96"/>
      <c r="B19" s="96"/>
      <c r="C19" s="48"/>
      <c r="D19" s="48"/>
      <c r="E19" s="48"/>
      <c r="F19" s="48"/>
    </row>
    <row r="20" spans="1:6" x14ac:dyDescent="0.2">
      <c r="A20" s="94" t="s">
        <v>56</v>
      </c>
      <c r="B20" s="94"/>
      <c r="C20" s="99" t="e">
        <f>'CE finale'!E7/'SP finale'!C58</f>
        <v>#DIV/0!</v>
      </c>
      <c r="D20" s="99" t="e">
        <f>'CE finale'!G7/'SP finale'!E58</f>
        <v>#DIV/0!</v>
      </c>
      <c r="E20" s="99" t="e">
        <f>'CE finale'!I7/'SP finale'!G58</f>
        <v>#DIV/0!</v>
      </c>
      <c r="F20" s="99" t="e">
        <f>'CE finale'!K7/'SP finale'!I58</f>
        <v>#DIV/0!</v>
      </c>
    </row>
    <row r="21" spans="1:6" x14ac:dyDescent="0.2">
      <c r="A21" s="96" t="s">
        <v>57</v>
      </c>
      <c r="B21" s="96"/>
      <c r="C21" s="48"/>
      <c r="D21" s="48"/>
      <c r="E21" s="48"/>
      <c r="F21" s="48"/>
    </row>
    <row r="22" spans="1:6" x14ac:dyDescent="0.2">
      <c r="A22" s="96"/>
      <c r="B22" s="96"/>
      <c r="C22" s="48"/>
      <c r="D22" s="48"/>
      <c r="E22" s="48"/>
      <c r="F22" s="48"/>
    </row>
    <row r="23" spans="1:6" x14ac:dyDescent="0.2">
      <c r="A23" s="94" t="s">
        <v>506</v>
      </c>
      <c r="B23" s="94"/>
      <c r="C23" s="98" t="e">
        <f>+'CE finale'!E21/+'SP finale'!C70</f>
        <v>#DIV/0!</v>
      </c>
      <c r="D23" s="98" t="e">
        <f>+'CE finale'!G21/+'SP finale'!E70</f>
        <v>#DIV/0!</v>
      </c>
      <c r="E23" s="98" t="e">
        <f>+'CE finale'!I21/+'SP finale'!G70</f>
        <v>#DIV/0!</v>
      </c>
      <c r="F23" s="98" t="e">
        <f>+'CE finale'!K21/+'SP finale'!I70</f>
        <v>#DIV/0!</v>
      </c>
    </row>
    <row r="24" spans="1:6" x14ac:dyDescent="0.2">
      <c r="A24" s="95" t="s">
        <v>507</v>
      </c>
      <c r="B24" s="95"/>
      <c r="C24" s="98"/>
      <c r="D24" s="98"/>
      <c r="E24" s="98"/>
      <c r="F24" s="98"/>
    </row>
    <row r="25" spans="1:6" x14ac:dyDescent="0.2">
      <c r="A25" s="96"/>
      <c r="B25" s="96"/>
      <c r="C25" s="98"/>
      <c r="D25" s="98"/>
      <c r="E25" s="98"/>
      <c r="F25" s="98"/>
    </row>
    <row r="26" spans="1:6" x14ac:dyDescent="0.2">
      <c r="B26" s="48"/>
      <c r="C26" s="48"/>
      <c r="D26" s="48"/>
      <c r="E26" s="48"/>
      <c r="F26" s="48"/>
    </row>
    <row r="27" spans="1:6" x14ac:dyDescent="0.2">
      <c r="B27" s="48"/>
      <c r="C27" s="48"/>
      <c r="D27" s="48"/>
      <c r="E27" s="48"/>
      <c r="F27" s="48"/>
    </row>
    <row r="28" spans="1:6" ht="15.75" customHeight="1" x14ac:dyDescent="0.2">
      <c r="A28" s="97" t="s">
        <v>58</v>
      </c>
      <c r="B28" s="48"/>
      <c r="C28" s="48"/>
      <c r="D28" s="48"/>
      <c r="E28" s="48"/>
      <c r="F28" s="48"/>
    </row>
    <row r="29" spans="1:6" x14ac:dyDescent="0.2">
      <c r="A29" s="96"/>
      <c r="B29" s="48"/>
      <c r="C29" s="48"/>
      <c r="D29" s="48"/>
      <c r="E29" s="48"/>
      <c r="F29" s="48"/>
    </row>
    <row r="30" spans="1:6" x14ac:dyDescent="0.2">
      <c r="A30" s="94" t="s">
        <v>573</v>
      </c>
      <c r="B30" s="99" t="e">
        <f>'SP finale'!C4/'SP finale'!C24</f>
        <v>#DIV/0!</v>
      </c>
      <c r="C30" s="99" t="e">
        <f>'SP finale'!E4/'SP finale'!E24</f>
        <v>#DIV/0!</v>
      </c>
      <c r="D30" s="99" t="e">
        <f>'SP finale'!G4/'SP finale'!G24</f>
        <v>#DIV/0!</v>
      </c>
      <c r="E30" s="99" t="e">
        <f>'SP finale'!I4/'SP finale'!I24</f>
        <v>#DIV/0!</v>
      </c>
      <c r="F30" s="99" t="e">
        <f>'SP finale'!K4/'SP finale'!K24</f>
        <v>#DIV/0!</v>
      </c>
    </row>
    <row r="31" spans="1:6" x14ac:dyDescent="0.2">
      <c r="A31" s="96" t="s">
        <v>120</v>
      </c>
      <c r="B31" s="48"/>
      <c r="C31" s="48"/>
      <c r="D31" s="48"/>
      <c r="E31" s="48"/>
      <c r="F31" s="48"/>
    </row>
    <row r="32" spans="1:6" x14ac:dyDescent="0.2">
      <c r="A32" s="96"/>
      <c r="B32" s="48"/>
      <c r="C32" s="48"/>
      <c r="D32" s="48"/>
      <c r="E32" s="48"/>
      <c r="F32" s="48"/>
    </row>
    <row r="33" spans="1:6" x14ac:dyDescent="0.2">
      <c r="A33" s="94" t="s">
        <v>574</v>
      </c>
      <c r="B33" s="99" t="e">
        <f>('SP finale'!C4+'SP finale'!C5)/'SP finale'!C24</f>
        <v>#DIV/0!</v>
      </c>
      <c r="C33" s="99" t="e">
        <f>('SP finale'!E4+'SP finale'!E5)/'SP finale'!E24</f>
        <v>#DIV/0!</v>
      </c>
      <c r="D33" s="99" t="e">
        <f>('SP finale'!G4+'SP finale'!G5)/'SP finale'!G24</f>
        <v>#DIV/0!</v>
      </c>
      <c r="E33" s="99" t="e">
        <f>('SP finale'!I4+'SP finale'!I5)/'SP finale'!I24</f>
        <v>#DIV/0!</v>
      </c>
      <c r="F33" s="99" t="e">
        <f>('SP finale'!K4+'SP finale'!K5)/'SP finale'!K24</f>
        <v>#DIV/0!</v>
      </c>
    </row>
    <row r="34" spans="1:6" x14ac:dyDescent="0.2">
      <c r="A34" s="96" t="s">
        <v>59</v>
      </c>
      <c r="B34" s="48"/>
      <c r="C34" s="48"/>
      <c r="D34" s="48"/>
      <c r="E34" s="48"/>
      <c r="F34" s="48"/>
    </row>
    <row r="35" spans="1:6" x14ac:dyDescent="0.2">
      <c r="A35" s="96"/>
      <c r="B35" s="48"/>
      <c r="C35" s="48"/>
      <c r="D35" s="48"/>
      <c r="E35" s="48"/>
      <c r="F35" s="48"/>
    </row>
    <row r="36" spans="1:6" x14ac:dyDescent="0.2">
      <c r="A36" s="94" t="s">
        <v>60</v>
      </c>
      <c r="B36" s="100">
        <f>'SP finale'!C4+'SP finale'!C5-'SP finale'!C24</f>
        <v>0</v>
      </c>
      <c r="C36" s="100">
        <f>'SP finale'!E4+'SP finale'!E5-'SP finale'!E24</f>
        <v>0</v>
      </c>
      <c r="D36" s="100">
        <f>'SP finale'!G4+'SP finale'!G5-'SP finale'!G24</f>
        <v>0</v>
      </c>
      <c r="E36" s="100">
        <f>'SP finale'!I4+'SP finale'!I5-'SP finale'!I24</f>
        <v>0</v>
      </c>
      <c r="F36" s="100">
        <f>'SP finale'!K4+'SP finale'!K5-'SP finale'!K24</f>
        <v>0</v>
      </c>
    </row>
    <row r="37" spans="1:6" x14ac:dyDescent="0.2">
      <c r="A37" s="96" t="s">
        <v>61</v>
      </c>
      <c r="B37" s="48"/>
      <c r="C37" s="48"/>
      <c r="D37" s="48"/>
      <c r="E37" s="48"/>
      <c r="F37" s="48"/>
    </row>
    <row r="38" spans="1:6" x14ac:dyDescent="0.2">
      <c r="A38" s="96"/>
      <c r="B38" s="48"/>
      <c r="C38" s="48"/>
      <c r="D38" s="48"/>
      <c r="E38" s="48"/>
      <c r="F38" s="48"/>
    </row>
    <row r="39" spans="1:6" x14ac:dyDescent="0.2">
      <c r="A39" s="94" t="s">
        <v>575</v>
      </c>
      <c r="B39" s="99" t="e">
        <f>'SP finale'!C9/'SP finale'!C24</f>
        <v>#DIV/0!</v>
      </c>
      <c r="C39" s="99" t="e">
        <f>'SP finale'!E9/'SP finale'!E24</f>
        <v>#DIV/0!</v>
      </c>
      <c r="D39" s="99" t="e">
        <f>'SP finale'!G9/'SP finale'!G24</f>
        <v>#DIV/0!</v>
      </c>
      <c r="E39" s="99" t="e">
        <f>'SP finale'!I9/'SP finale'!I24</f>
        <v>#DIV/0!</v>
      </c>
      <c r="F39" s="99" t="e">
        <f>'SP finale'!K9/'SP finale'!K24</f>
        <v>#DIV/0!</v>
      </c>
    </row>
    <row r="40" spans="1:6" x14ac:dyDescent="0.2">
      <c r="A40" s="96" t="s">
        <v>62</v>
      </c>
      <c r="B40" s="48"/>
      <c r="C40" s="48"/>
      <c r="D40" s="48"/>
      <c r="E40" s="48"/>
      <c r="F40" s="48"/>
    </row>
    <row r="41" spans="1:6" x14ac:dyDescent="0.2">
      <c r="A41" s="96"/>
      <c r="B41" s="48"/>
      <c r="C41" s="48"/>
      <c r="D41" s="48"/>
      <c r="E41" s="48"/>
      <c r="F41" s="48"/>
    </row>
    <row r="42" spans="1:6" x14ac:dyDescent="0.2">
      <c r="A42" s="94" t="s">
        <v>63</v>
      </c>
      <c r="B42" s="100">
        <f>'SP finale'!C9-'SP finale'!C24</f>
        <v>0</v>
      </c>
      <c r="C42" s="100">
        <f>'SP finale'!E9-'SP finale'!E24</f>
        <v>0</v>
      </c>
      <c r="D42" s="100">
        <f>'SP finale'!G9-'SP finale'!G24</f>
        <v>0</v>
      </c>
      <c r="E42" s="100">
        <f>'SP finale'!I9-'SP finale'!I24</f>
        <v>0</v>
      </c>
      <c r="F42" s="100">
        <f>'SP finale'!K9-'SP finale'!K24</f>
        <v>0</v>
      </c>
    </row>
    <row r="43" spans="1:6" x14ac:dyDescent="0.2">
      <c r="A43" s="96" t="s">
        <v>64</v>
      </c>
      <c r="B43" s="48"/>
      <c r="C43" s="48"/>
      <c r="D43" s="48"/>
      <c r="E43" s="48"/>
      <c r="F43" s="48"/>
    </row>
    <row r="44" spans="1:6" x14ac:dyDescent="0.2">
      <c r="A44" s="96"/>
      <c r="B44" s="48"/>
      <c r="C44" s="48"/>
      <c r="D44" s="48"/>
      <c r="E44" s="48"/>
      <c r="F44" s="48"/>
    </row>
    <row r="45" spans="1:6" x14ac:dyDescent="0.2">
      <c r="A45" s="96"/>
      <c r="B45" s="48"/>
      <c r="C45" s="48"/>
      <c r="D45" s="48"/>
      <c r="E45" s="48"/>
      <c r="F45" s="48"/>
    </row>
    <row r="46" spans="1:6" ht="15" x14ac:dyDescent="0.2">
      <c r="A46" s="97" t="s">
        <v>65</v>
      </c>
      <c r="B46" s="48"/>
      <c r="C46" s="48"/>
      <c r="D46" s="48"/>
      <c r="E46" s="48"/>
      <c r="F46" s="48"/>
    </row>
    <row r="47" spans="1:6" x14ac:dyDescent="0.2">
      <c r="A47" s="96"/>
      <c r="B47" s="48"/>
      <c r="C47" s="48"/>
      <c r="D47" s="48"/>
      <c r="E47" s="48"/>
      <c r="F47" s="48"/>
    </row>
    <row r="48" spans="1:6" x14ac:dyDescent="0.2">
      <c r="A48" s="94" t="s">
        <v>66</v>
      </c>
      <c r="B48" s="99" t="e">
        <f>'SP finale'!C70/'SP finale'!C71</f>
        <v>#DIV/0!</v>
      </c>
      <c r="C48" s="99" t="e">
        <f>'SP finale'!E70/'SP finale'!E71</f>
        <v>#DIV/0!</v>
      </c>
      <c r="D48" s="99" t="e">
        <f>'SP finale'!G70/'SP finale'!G71</f>
        <v>#DIV/0!</v>
      </c>
      <c r="E48" s="99" t="e">
        <f>'SP finale'!I70/'SP finale'!I71</f>
        <v>#DIV/0!</v>
      </c>
      <c r="F48" s="99" t="e">
        <f>'SP finale'!K70/'SP finale'!K71</f>
        <v>#DIV/0!</v>
      </c>
    </row>
    <row r="49" spans="1:6" x14ac:dyDescent="0.2">
      <c r="A49" s="96" t="s">
        <v>67</v>
      </c>
      <c r="B49" s="48"/>
      <c r="C49" s="48"/>
      <c r="D49" s="48"/>
      <c r="E49" s="48"/>
      <c r="F49" s="48"/>
    </row>
    <row r="50" spans="1:6" x14ac:dyDescent="0.2">
      <c r="A50" s="96"/>
      <c r="B50" s="48"/>
      <c r="C50" s="48"/>
      <c r="D50" s="48"/>
      <c r="E50" s="48"/>
      <c r="F50" s="48"/>
    </row>
    <row r="51" spans="1:6" x14ac:dyDescent="0.2">
      <c r="A51" s="94" t="s">
        <v>68</v>
      </c>
      <c r="B51" s="99" t="e">
        <f>'SP finale'!C30/'SP finale'!C32</f>
        <v>#DIV/0!</v>
      </c>
      <c r="C51" s="99" t="e">
        <f>'SP finale'!E30/'SP finale'!E32</f>
        <v>#DIV/0!</v>
      </c>
      <c r="D51" s="99" t="e">
        <f>'SP finale'!G30/'SP finale'!G32</f>
        <v>#DIV/0!</v>
      </c>
      <c r="E51" s="99" t="e">
        <f>'SP finale'!I30/'SP finale'!I32</f>
        <v>#DIV/0!</v>
      </c>
      <c r="F51" s="99" t="e">
        <f>'SP finale'!K30/'SP finale'!K32</f>
        <v>#DIV/0!</v>
      </c>
    </row>
    <row r="52" spans="1:6" x14ac:dyDescent="0.2">
      <c r="A52" s="96" t="s">
        <v>69</v>
      </c>
      <c r="B52" s="48"/>
      <c r="C52" s="48"/>
      <c r="D52" s="48"/>
      <c r="E52" s="48"/>
      <c r="F52" s="48"/>
    </row>
    <row r="53" spans="1:6" x14ac:dyDescent="0.2">
      <c r="A53" s="96"/>
      <c r="B53" s="48"/>
      <c r="C53" s="48"/>
      <c r="D53" s="48"/>
      <c r="E53" s="48"/>
      <c r="F53" s="48"/>
    </row>
    <row r="54" spans="1:6" x14ac:dyDescent="0.2">
      <c r="A54" s="94" t="s">
        <v>70</v>
      </c>
      <c r="B54" s="100">
        <f>'SP finale'!C32-'SP finale'!C16</f>
        <v>0</v>
      </c>
      <c r="C54" s="100">
        <f>'SP finale'!E32-'SP finale'!E16</f>
        <v>0</v>
      </c>
      <c r="D54" s="100">
        <f>'SP finale'!G32-'SP finale'!G16</f>
        <v>0</v>
      </c>
      <c r="E54" s="100">
        <f>'SP finale'!I32-'SP finale'!I16</f>
        <v>0</v>
      </c>
      <c r="F54" s="100">
        <f>'SP finale'!K32-'SP finale'!K16</f>
        <v>0</v>
      </c>
    </row>
    <row r="55" spans="1:6" x14ac:dyDescent="0.2">
      <c r="A55" s="96" t="s">
        <v>71</v>
      </c>
      <c r="B55" s="48"/>
      <c r="C55" s="48"/>
      <c r="D55" s="48"/>
      <c r="E55" s="48"/>
      <c r="F55" s="48"/>
    </row>
    <row r="56" spans="1:6" x14ac:dyDescent="0.2">
      <c r="A56" s="96"/>
      <c r="B56" s="48"/>
      <c r="C56" s="48"/>
      <c r="D56" s="48"/>
      <c r="E56" s="48"/>
      <c r="F56" s="48"/>
    </row>
    <row r="57" spans="1:6" x14ac:dyDescent="0.2">
      <c r="A57" s="94" t="s">
        <v>576</v>
      </c>
      <c r="B57" s="99" t="e">
        <f>'SP finale'!C32/'SP finale'!C16</f>
        <v>#DIV/0!</v>
      </c>
      <c r="C57" s="99" t="e">
        <f>'SP finale'!E32/'SP finale'!E16</f>
        <v>#DIV/0!</v>
      </c>
      <c r="D57" s="99" t="e">
        <f>'SP finale'!G32/'SP finale'!G16</f>
        <v>#DIV/0!</v>
      </c>
      <c r="E57" s="99" t="e">
        <f>'SP finale'!I32/'SP finale'!I16</f>
        <v>#DIV/0!</v>
      </c>
      <c r="F57" s="99" t="e">
        <f>'SP finale'!K32/'SP finale'!K16</f>
        <v>#DIV/0!</v>
      </c>
    </row>
    <row r="58" spans="1:6" x14ac:dyDescent="0.2">
      <c r="A58" s="96" t="s">
        <v>72</v>
      </c>
      <c r="B58" s="48"/>
      <c r="C58" s="48"/>
      <c r="D58" s="48"/>
      <c r="E58" s="48"/>
      <c r="F58" s="48"/>
    </row>
    <row r="59" spans="1:6" x14ac:dyDescent="0.2">
      <c r="A59" s="96"/>
      <c r="B59" s="48"/>
      <c r="C59" s="48"/>
      <c r="D59" s="48"/>
      <c r="E59" s="48"/>
      <c r="F59" s="48"/>
    </row>
    <row r="60" spans="1:6" s="116" customFormat="1" x14ac:dyDescent="0.2">
      <c r="A60" s="117"/>
      <c r="B60" s="118"/>
      <c r="C60" s="118"/>
      <c r="D60" s="118"/>
      <c r="E60" s="118"/>
      <c r="F60" s="118"/>
    </row>
    <row r="61" spans="1:6" ht="15" x14ac:dyDescent="0.2">
      <c r="A61" s="97" t="s">
        <v>73</v>
      </c>
      <c r="B61" s="48"/>
      <c r="C61" s="48"/>
      <c r="D61" s="48"/>
      <c r="E61" s="48"/>
      <c r="F61" s="48"/>
    </row>
    <row r="62" spans="1:6" ht="13.5" customHeight="1" x14ac:dyDescent="0.2">
      <c r="A62" s="96"/>
      <c r="B62" s="48"/>
      <c r="C62" s="48"/>
      <c r="D62" s="48"/>
      <c r="E62" s="48"/>
      <c r="F62" s="48"/>
    </row>
    <row r="63" spans="1:6" ht="13.5" customHeight="1" x14ac:dyDescent="0.2">
      <c r="A63" s="101" t="s">
        <v>74</v>
      </c>
      <c r="B63" s="48"/>
      <c r="C63" s="48"/>
      <c r="D63" s="48"/>
      <c r="E63" s="48"/>
      <c r="F63" s="48"/>
    </row>
    <row r="64" spans="1:6" ht="13.5" customHeight="1" x14ac:dyDescent="0.2">
      <c r="A64" s="96"/>
      <c r="B64" s="48"/>
      <c r="C64" s="48"/>
      <c r="D64" s="48"/>
      <c r="E64" s="48"/>
      <c r="F64" s="48"/>
    </row>
    <row r="65" spans="1:6" x14ac:dyDescent="0.2">
      <c r="A65" s="94" t="s">
        <v>75</v>
      </c>
      <c r="B65" s="48"/>
      <c r="C65" s="98" t="e">
        <f>('CE finale'!E7-'CE finale'!C7)/'CE finale'!C7</f>
        <v>#DIV/0!</v>
      </c>
      <c r="D65" s="98" t="e">
        <f>('CE finale'!G7-'CE finale'!E7)/'CE finale'!E7</f>
        <v>#DIV/0!</v>
      </c>
      <c r="E65" s="98" t="e">
        <f>('CE finale'!I7-'CE finale'!G7)/'CE finale'!G7</f>
        <v>#DIV/0!</v>
      </c>
      <c r="F65" s="98" t="e">
        <f>('CE finale'!K7-'CE finale'!I7)/'CE finale'!I7</f>
        <v>#DIV/0!</v>
      </c>
    </row>
    <row r="66" spans="1:6" x14ac:dyDescent="0.2">
      <c r="A66" s="96"/>
      <c r="B66" s="48"/>
      <c r="C66" s="98"/>
      <c r="D66" s="98"/>
      <c r="E66" s="98"/>
      <c r="F66" s="98"/>
    </row>
    <row r="67" spans="1:6" x14ac:dyDescent="0.2">
      <c r="A67" s="96"/>
      <c r="B67" s="48"/>
      <c r="C67" s="98"/>
      <c r="D67" s="98"/>
      <c r="E67" s="98"/>
      <c r="F67" s="98"/>
    </row>
    <row r="68" spans="1:6" x14ac:dyDescent="0.2">
      <c r="A68" s="94" t="s">
        <v>78</v>
      </c>
      <c r="B68" s="48"/>
      <c r="C68" s="98" t="e">
        <f>('CE finale'!E78-'CE finale'!C78)/'CE finale'!C78</f>
        <v>#DIV/0!</v>
      </c>
      <c r="D68" s="98" t="e">
        <f>('CE finale'!G78-'CE finale'!E78)/'CE finale'!E78</f>
        <v>#DIV/0!</v>
      </c>
      <c r="E68" s="98" t="e">
        <f>('CE finale'!I78-'CE finale'!G78)/'CE finale'!G78</f>
        <v>#DIV/0!</v>
      </c>
      <c r="F68" s="98" t="e">
        <f>('CE finale'!K78-'CE finale'!I78)/'CE finale'!I78</f>
        <v>#DIV/0!</v>
      </c>
    </row>
    <row r="69" spans="1:6" x14ac:dyDescent="0.2">
      <c r="A69" s="94"/>
      <c r="B69" s="48"/>
      <c r="C69" s="98"/>
      <c r="D69" s="98"/>
      <c r="E69" s="98"/>
      <c r="F69" s="98"/>
    </row>
    <row r="70" spans="1:6" x14ac:dyDescent="0.2">
      <c r="A70" s="96"/>
      <c r="B70" s="48"/>
      <c r="C70" s="98"/>
      <c r="D70" s="98"/>
      <c r="E70" s="98"/>
      <c r="F70" s="98"/>
    </row>
    <row r="71" spans="1:6" x14ac:dyDescent="0.2">
      <c r="A71" s="101" t="s">
        <v>76</v>
      </c>
      <c r="B71" s="48"/>
      <c r="C71" s="98"/>
      <c r="D71" s="98"/>
      <c r="E71" s="98"/>
      <c r="F71" s="98"/>
    </row>
    <row r="72" spans="1:6" x14ac:dyDescent="0.2">
      <c r="A72" s="96"/>
      <c r="B72" s="48"/>
      <c r="C72" s="98"/>
      <c r="D72" s="98"/>
      <c r="E72" s="98"/>
      <c r="F72" s="98"/>
    </row>
    <row r="73" spans="1:6" x14ac:dyDescent="0.2">
      <c r="A73" s="94" t="s">
        <v>77</v>
      </c>
      <c r="B73" s="48"/>
      <c r="C73" s="98" t="e">
        <f>('SP finale'!E18-'SP finale'!C18)/'SP finale'!C18</f>
        <v>#DIV/0!</v>
      </c>
      <c r="D73" s="98" t="e">
        <f>('SP finale'!G18-'SP finale'!E18)/'SP finale'!E18</f>
        <v>#DIV/0!</v>
      </c>
      <c r="E73" s="98" t="e">
        <f>('SP finale'!I18-'SP finale'!G18)/'SP finale'!G18</f>
        <v>#DIV/0!</v>
      </c>
      <c r="F73" s="98" t="e">
        <f>('SP finale'!K18-'SP finale'!I18)/'SP finale'!I18</f>
        <v>#DIV/0!</v>
      </c>
    </row>
    <row r="74" spans="1:6" x14ac:dyDescent="0.2">
      <c r="A74" s="96"/>
      <c r="B74" s="48"/>
      <c r="C74" s="98"/>
      <c r="D74" s="98"/>
      <c r="E74" s="98"/>
      <c r="F74" s="98"/>
    </row>
    <row r="75" spans="1:6" x14ac:dyDescent="0.2">
      <c r="A75" s="96"/>
      <c r="B75" s="48"/>
      <c r="C75" s="98"/>
      <c r="D75" s="98"/>
      <c r="E75" s="98"/>
      <c r="F75" s="98"/>
    </row>
    <row r="76" spans="1:6" x14ac:dyDescent="0.2">
      <c r="A76" s="94" t="s">
        <v>79</v>
      </c>
      <c r="B76" s="48"/>
      <c r="C76" s="98" t="e">
        <f>('SP finale'!E58-'SP finale'!C58)/'SP finale'!C58</f>
        <v>#DIV/0!</v>
      </c>
      <c r="D76" s="98" t="e">
        <f>('SP finale'!G58-'SP finale'!E58)/'SP finale'!E58</f>
        <v>#DIV/0!</v>
      </c>
      <c r="E76" s="98" t="e">
        <f>('SP finale'!I58-'SP finale'!G58)/'SP finale'!G58</f>
        <v>#DIV/0!</v>
      </c>
      <c r="F76" s="98" t="e">
        <f>('SP finale'!K58-'SP finale'!I58)/'SP finale'!I58</f>
        <v>#DIV/0!</v>
      </c>
    </row>
    <row r="77" spans="1:6" x14ac:dyDescent="0.2">
      <c r="A77" s="96"/>
      <c r="B77" s="48"/>
      <c r="C77" s="48"/>
      <c r="D77" s="48"/>
      <c r="E77" s="48"/>
      <c r="F77" s="48"/>
    </row>
    <row r="78" spans="1:6" x14ac:dyDescent="0.2">
      <c r="A78" s="96"/>
      <c r="B78" s="48"/>
      <c r="C78" s="48"/>
      <c r="D78" s="48"/>
      <c r="E78" s="48"/>
      <c r="F78" s="48"/>
    </row>
    <row r="79" spans="1:6" x14ac:dyDescent="0.2">
      <c r="A79" s="94" t="s">
        <v>577</v>
      </c>
      <c r="B79" s="48"/>
      <c r="C79" s="98"/>
      <c r="D79" s="98"/>
      <c r="E79" s="98"/>
      <c r="F79" s="98"/>
    </row>
    <row r="80" spans="1:6" x14ac:dyDescent="0.2">
      <c r="A80" s="96"/>
      <c r="B80" s="48"/>
      <c r="C80" s="48"/>
      <c r="D80" s="48"/>
      <c r="E80" s="48"/>
      <c r="F80" s="48"/>
    </row>
    <row r="81" spans="1:6" x14ac:dyDescent="0.2">
      <c r="A81" s="96"/>
      <c r="B81" s="48"/>
      <c r="C81" s="48"/>
      <c r="D81" s="48"/>
      <c r="E81" s="48"/>
      <c r="F81" s="48"/>
    </row>
    <row r="82" spans="1:6" ht="15" x14ac:dyDescent="0.2">
      <c r="A82" s="97" t="s">
        <v>579</v>
      </c>
      <c r="B82" s="48"/>
      <c r="C82" s="48"/>
      <c r="D82" s="48"/>
      <c r="E82" s="48"/>
      <c r="F82" s="48"/>
    </row>
    <row r="83" spans="1:6" x14ac:dyDescent="0.2">
      <c r="A83" s="96"/>
      <c r="B83" s="48"/>
      <c r="C83" s="48"/>
      <c r="D83" s="48"/>
      <c r="E83" s="48"/>
      <c r="F83" s="48"/>
    </row>
    <row r="84" spans="1:6" x14ac:dyDescent="0.2">
      <c r="A84" s="94" t="s">
        <v>80</v>
      </c>
      <c r="B84" s="99" t="e">
        <f>('SP finale'!C44+'SP finale'!C56)/('CE finale'!C7/365)</f>
        <v>#DIV/0!</v>
      </c>
      <c r="C84" s="99" t="e">
        <f>('SP finale'!E44+'SP finale'!E56)/('CE finale'!E7/365)</f>
        <v>#DIV/0!</v>
      </c>
      <c r="D84" s="99" t="e">
        <f>('SP finale'!G44+'SP finale'!G56)/('CE finale'!G7/365)</f>
        <v>#DIV/0!</v>
      </c>
      <c r="E84" s="99" t="e">
        <f>('SP finale'!I44+'SP finale'!I56)/('CE finale'!I7/365)</f>
        <v>#DIV/0!</v>
      </c>
      <c r="F84" s="99" t="e">
        <f>('SP finale'!K44+'SP finale'!K56)/('CE finale'!K7/365)</f>
        <v>#DIV/0!</v>
      </c>
    </row>
    <row r="85" spans="1:6" x14ac:dyDescent="0.2">
      <c r="A85" s="95" t="s">
        <v>110</v>
      </c>
      <c r="B85" s="99"/>
      <c r="C85" s="99"/>
      <c r="D85" s="99"/>
      <c r="E85" s="99"/>
      <c r="F85" s="99"/>
    </row>
    <row r="86" spans="1:6" x14ac:dyDescent="0.2">
      <c r="A86" s="94"/>
      <c r="B86" s="99"/>
      <c r="C86" s="99"/>
      <c r="D86" s="99"/>
      <c r="E86" s="99"/>
      <c r="F86" s="99"/>
    </row>
    <row r="87" spans="1:6" x14ac:dyDescent="0.2">
      <c r="A87" s="94" t="s">
        <v>81</v>
      </c>
      <c r="B87" s="99" t="e">
        <f>('SP finale'!C47+'SP finale'!C56)/(('CE riclassificato'!B10)/365)</f>
        <v>#DIV/0!</v>
      </c>
      <c r="C87" s="99" t="e">
        <f>('SP finale'!E47+'SP finale'!E56)/(('CE riclassificato'!D10)/365)</f>
        <v>#DIV/0!</v>
      </c>
      <c r="D87" s="99" t="e">
        <f>('SP finale'!G47+'SP finale'!G56)/(('CE riclassificato'!F10)/365)</f>
        <v>#DIV/0!</v>
      </c>
      <c r="E87" s="99" t="e">
        <f>('SP finale'!I47+'SP finale'!I56)/(('CE riclassificato'!H10)/365)</f>
        <v>#DIV/0!</v>
      </c>
      <c r="F87" s="99" t="e">
        <f>('SP finale'!K47+'SP finale'!K56)/(('CE riclassificato'!J10)/365)</f>
        <v>#DIV/0!</v>
      </c>
    </row>
    <row r="88" spans="1:6" x14ac:dyDescent="0.2">
      <c r="A88" s="107" t="s">
        <v>111</v>
      </c>
      <c r="B88" s="99"/>
      <c r="C88" s="99"/>
      <c r="D88" s="99"/>
      <c r="E88" s="99"/>
      <c r="F88" s="99"/>
    </row>
    <row r="89" spans="1:6" x14ac:dyDescent="0.2">
      <c r="A89" s="107" t="s">
        <v>572</v>
      </c>
      <c r="B89" s="99"/>
      <c r="C89" s="99"/>
      <c r="D89" s="99"/>
      <c r="E89" s="99"/>
      <c r="F89" s="99"/>
    </row>
    <row r="90" spans="1:6" x14ac:dyDescent="0.2">
      <c r="A90" s="108"/>
      <c r="B90" s="99"/>
      <c r="C90" s="99"/>
      <c r="D90" s="99"/>
      <c r="E90" s="99"/>
      <c r="F90" s="99"/>
    </row>
    <row r="91" spans="1:6" x14ac:dyDescent="0.2">
      <c r="A91" s="94" t="s">
        <v>82</v>
      </c>
      <c r="B91" s="99" t="e">
        <f>'SP riclassificato'!C201/('CE riclassificato'!B12/365)</f>
        <v>#DIV/0!</v>
      </c>
      <c r="C91" s="99" t="e">
        <f>'SP riclassificato'!E201/('CE riclassificato'!D12/365)</f>
        <v>#DIV/0!</v>
      </c>
      <c r="D91" s="99" t="e">
        <f>'SP riclassificato'!G201/('CE riclassificato'!F12/365)</f>
        <v>#DIV/0!</v>
      </c>
      <c r="E91" s="99" t="e">
        <f>'SP riclassificato'!I201/('CE riclassificato'!H12/365)</f>
        <v>#DIV/0!</v>
      </c>
      <c r="F91" s="99" t="e">
        <f>'SP riclassificato'!K201/('CE riclassificato'!J12/365)</f>
        <v>#DIV/0!</v>
      </c>
    </row>
    <row r="92" spans="1:6" x14ac:dyDescent="0.2">
      <c r="A92" s="95" t="s">
        <v>112</v>
      </c>
      <c r="B92" s="48"/>
      <c r="C92" s="48"/>
      <c r="D92" s="48"/>
      <c r="E92" s="48"/>
      <c r="F92" s="48"/>
    </row>
    <row r="93" spans="1:6" x14ac:dyDescent="0.2">
      <c r="A93" s="94"/>
      <c r="B93" s="48"/>
      <c r="C93" s="48"/>
      <c r="D93" s="48"/>
      <c r="E93" s="48"/>
      <c r="F93" s="48"/>
    </row>
    <row r="94" spans="1:6" x14ac:dyDescent="0.2">
      <c r="A94" s="96"/>
      <c r="B94" s="48"/>
      <c r="C94" s="48"/>
      <c r="D94" s="48"/>
      <c r="E94" s="48"/>
      <c r="F94" s="48"/>
    </row>
    <row r="95" spans="1:6" ht="15" x14ac:dyDescent="0.2">
      <c r="A95" s="97" t="s">
        <v>121</v>
      </c>
      <c r="B95" s="48"/>
      <c r="C95" s="48"/>
      <c r="D95" s="48"/>
      <c r="E95" s="48"/>
      <c r="F95" s="48"/>
    </row>
    <row r="96" spans="1:6" x14ac:dyDescent="0.2">
      <c r="A96" s="96"/>
      <c r="B96" s="48"/>
      <c r="C96" s="48"/>
      <c r="D96" s="48"/>
      <c r="E96" s="48"/>
      <c r="F96" s="48"/>
    </row>
    <row r="97" spans="1:6" x14ac:dyDescent="0.2">
      <c r="A97" s="94" t="s">
        <v>83</v>
      </c>
      <c r="B97" s="100" t="e">
        <f>('CE finale'!C13)/(1-('CE finale'!C9/'CE finale'!C7))</f>
        <v>#DIV/0!</v>
      </c>
      <c r="C97" s="100" t="e">
        <f>('CE finale'!E13)/(1-('CE finale'!E9/'CE finale'!E7))</f>
        <v>#DIV/0!</v>
      </c>
      <c r="D97" s="100" t="e">
        <f>('CE finale'!G13)/(1-('CE finale'!G9/'CE finale'!G7))</f>
        <v>#DIV/0!</v>
      </c>
      <c r="E97" s="100" t="e">
        <f>('CE finale'!I13)/(1-('CE finale'!I9/'CE finale'!I7))</f>
        <v>#DIV/0!</v>
      </c>
      <c r="F97" s="100" t="e">
        <f>('CE finale'!K13)/(1-('CE finale'!K9/'CE finale'!K7))</f>
        <v>#DIV/0!</v>
      </c>
    </row>
    <row r="98" spans="1:6" x14ac:dyDescent="0.2">
      <c r="A98" s="94"/>
      <c r="B98" s="48"/>
      <c r="C98" s="48"/>
      <c r="D98" s="48"/>
      <c r="E98" s="48"/>
      <c r="F98" s="48"/>
    </row>
    <row r="99" spans="1:6" x14ac:dyDescent="0.2">
      <c r="A99" s="94" t="s">
        <v>84</v>
      </c>
      <c r="B99" s="113" t="e">
        <f>('CE finale'!C7-indici!B97)/'CE finale'!C7</f>
        <v>#DIV/0!</v>
      </c>
      <c r="C99" s="113" t="e">
        <f>('CE finale'!E7-indici!C97)/'CE finale'!E7</f>
        <v>#DIV/0!</v>
      </c>
      <c r="D99" s="113" t="e">
        <f>('CE finale'!G7-indici!D97)/'CE finale'!G7</f>
        <v>#DIV/0!</v>
      </c>
      <c r="E99" s="113" t="e">
        <f>('CE finale'!I7-indici!E97)/'CE finale'!I7</f>
        <v>#DIV/0!</v>
      </c>
      <c r="F99" s="113" t="e">
        <f>('CE finale'!K7-indici!F97)/'CE finale'!K7</f>
        <v>#DIV/0!</v>
      </c>
    </row>
    <row r="100" spans="1:6" x14ac:dyDescent="0.2">
      <c r="A100" s="96" t="s">
        <v>113</v>
      </c>
      <c r="B100" s="48"/>
      <c r="C100" s="48"/>
      <c r="D100" s="48"/>
      <c r="E100" s="48"/>
      <c r="F100" s="48"/>
    </row>
    <row r="101" spans="1:6" x14ac:dyDescent="0.2">
      <c r="A101" s="96"/>
      <c r="B101" s="48"/>
      <c r="C101" s="48"/>
      <c r="D101" s="48"/>
      <c r="E101" s="48"/>
      <c r="F101" s="48"/>
    </row>
    <row r="102" spans="1:6" x14ac:dyDescent="0.2">
      <c r="A102" s="96"/>
      <c r="B102" s="48"/>
      <c r="C102" s="48"/>
      <c r="D102" s="48"/>
      <c r="E102" s="48"/>
      <c r="F102" s="48"/>
    </row>
    <row r="103" spans="1:6" x14ac:dyDescent="0.2">
      <c r="A103" s="94" t="s">
        <v>122</v>
      </c>
      <c r="B103" s="119" t="e">
        <f>+'CE finale'!C11/'CE finale'!C15</f>
        <v>#DIV/0!</v>
      </c>
      <c r="C103" s="119" t="e">
        <f>+'CE finale'!E11/'CE finale'!E15</f>
        <v>#DIV/0!</v>
      </c>
      <c r="D103" s="119" t="e">
        <f>+'CE finale'!G11/'CE finale'!G15</f>
        <v>#DIV/0!</v>
      </c>
      <c r="E103" s="119" t="e">
        <f>+'CE finale'!I11/'CE finale'!I15</f>
        <v>#DIV/0!</v>
      </c>
      <c r="F103" s="119" t="e">
        <f>+'CE finale'!K11/'CE finale'!K15</f>
        <v>#DIV/0!</v>
      </c>
    </row>
    <row r="104" spans="1:6" x14ac:dyDescent="0.2">
      <c r="A104" s="96" t="s">
        <v>138</v>
      </c>
      <c r="B104" s="48"/>
      <c r="C104" s="48"/>
      <c r="D104" s="48"/>
      <c r="E104" s="48"/>
      <c r="F104" s="48"/>
    </row>
    <row r="105" spans="1:6" x14ac:dyDescent="0.2">
      <c r="A105" s="96"/>
      <c r="B105" s="48"/>
      <c r="C105" s="48"/>
      <c r="D105" s="48"/>
      <c r="E105" s="48"/>
      <c r="F105" s="48"/>
    </row>
    <row r="106" spans="1:6" x14ac:dyDescent="0.2">
      <c r="A106" s="95" t="s">
        <v>513</v>
      </c>
      <c r="B106" s="113"/>
      <c r="C106" s="113"/>
      <c r="D106" s="113"/>
      <c r="E106" s="113"/>
      <c r="F106" s="113"/>
    </row>
    <row r="107" spans="1:6" x14ac:dyDescent="0.2">
      <c r="A107" s="96"/>
      <c r="B107" s="48"/>
      <c r="C107" s="48"/>
      <c r="D107" s="48"/>
      <c r="E107" s="48"/>
      <c r="F107" s="48"/>
    </row>
    <row r="108" spans="1:6" x14ac:dyDescent="0.2">
      <c r="A108" s="95" t="s">
        <v>514</v>
      </c>
      <c r="B108" s="183" t="e">
        <f>+B106*B103</f>
        <v>#DIV/0!</v>
      </c>
      <c r="C108" s="183" t="e">
        <f>+C106*C103</f>
        <v>#DIV/0!</v>
      </c>
      <c r="D108" s="183" t="e">
        <f>+D106*D103</f>
        <v>#DIV/0!</v>
      </c>
      <c r="E108" s="183" t="e">
        <f>+E106*E103</f>
        <v>#DIV/0!</v>
      </c>
      <c r="F108" s="183" t="e">
        <f>+F106*F103</f>
        <v>#DIV/0!</v>
      </c>
    </row>
    <row r="109" spans="1:6" x14ac:dyDescent="0.2">
      <c r="A109" s="95"/>
      <c r="B109" s="48"/>
      <c r="C109" s="48"/>
      <c r="D109" s="48"/>
      <c r="E109" s="48"/>
      <c r="F109" s="48"/>
    </row>
    <row r="110" spans="1:6" x14ac:dyDescent="0.2">
      <c r="A110" s="95" t="s">
        <v>515</v>
      </c>
      <c r="B110" s="119" t="e">
        <f>'CE finale'!C15*(1+B108)</f>
        <v>#DIV/0!</v>
      </c>
      <c r="C110" s="119" t="e">
        <f>'CE finale'!E15*(1+C108)</f>
        <v>#DIV/0!</v>
      </c>
      <c r="D110" s="119" t="e">
        <f>'CE finale'!G15*(1+D108)</f>
        <v>#DIV/0!</v>
      </c>
      <c r="E110" s="119" t="e">
        <f>'CE finale'!I15*(1+E108)</f>
        <v>#DIV/0!</v>
      </c>
      <c r="F110" s="119" t="e">
        <f>'CE finale'!K15*(1+F108)</f>
        <v>#DIV/0!</v>
      </c>
    </row>
    <row r="111" spans="1:6" x14ac:dyDescent="0.2">
      <c r="A111" s="96"/>
      <c r="B111" s="48"/>
      <c r="C111" s="48"/>
      <c r="D111" s="48"/>
      <c r="E111" s="48"/>
      <c r="F111" s="48"/>
    </row>
    <row r="112" spans="1:6" x14ac:dyDescent="0.2">
      <c r="A112" s="96"/>
      <c r="B112" s="48"/>
      <c r="C112" s="48"/>
      <c r="D112" s="48"/>
      <c r="E112" s="48"/>
      <c r="F112" s="48"/>
    </row>
    <row r="113" spans="1:7" ht="15" x14ac:dyDescent="0.2">
      <c r="A113" s="97" t="s">
        <v>123</v>
      </c>
      <c r="B113" s="48"/>
      <c r="C113" s="48"/>
      <c r="D113" s="48"/>
      <c r="E113" s="48"/>
      <c r="F113" s="48"/>
    </row>
    <row r="114" spans="1:7" x14ac:dyDescent="0.2">
      <c r="A114" s="96"/>
      <c r="B114" s="48"/>
      <c r="C114" s="48"/>
      <c r="D114" s="48"/>
      <c r="E114" s="48"/>
      <c r="F114" s="48"/>
    </row>
    <row r="115" spans="1:7" x14ac:dyDescent="0.2">
      <c r="A115" s="94" t="s">
        <v>125</v>
      </c>
      <c r="B115" s="120">
        <v>0.01</v>
      </c>
      <c r="C115" s="120">
        <v>0.01</v>
      </c>
      <c r="D115" s="120">
        <v>0.01</v>
      </c>
      <c r="E115" s="120">
        <v>0.01</v>
      </c>
      <c r="F115" s="120">
        <v>3.7659999999999999E-2</v>
      </c>
      <c r="G115" s="120"/>
    </row>
    <row r="116" spans="1:7" x14ac:dyDescent="0.2">
      <c r="A116" s="96"/>
      <c r="B116" s="48"/>
      <c r="C116" s="48"/>
      <c r="D116" s="48"/>
      <c r="E116" s="48"/>
      <c r="F116" s="48"/>
    </row>
    <row r="117" spans="1:7" ht="15.75" x14ac:dyDescent="0.25">
      <c r="A117" s="121" t="s">
        <v>126</v>
      </c>
      <c r="B117" s="48">
        <v>1</v>
      </c>
      <c r="C117" s="48">
        <v>1</v>
      </c>
      <c r="D117" s="48">
        <v>1</v>
      </c>
      <c r="E117" s="48">
        <v>1</v>
      </c>
      <c r="F117" s="48">
        <v>1</v>
      </c>
    </row>
    <row r="118" spans="1:7" x14ac:dyDescent="0.2">
      <c r="A118" s="95" t="s">
        <v>131</v>
      </c>
      <c r="B118" s="48"/>
      <c r="C118" s="48"/>
      <c r="D118" s="48"/>
      <c r="E118" s="48"/>
      <c r="F118" s="48"/>
    </row>
    <row r="119" spans="1:7" x14ac:dyDescent="0.2">
      <c r="A119" s="96"/>
      <c r="B119" s="48"/>
      <c r="C119" s="48"/>
      <c r="D119" s="48"/>
      <c r="E119" s="48"/>
      <c r="F119" s="48"/>
    </row>
    <row r="120" spans="1:7" x14ac:dyDescent="0.2">
      <c r="A120" s="94" t="s">
        <v>139</v>
      </c>
      <c r="B120" s="138">
        <v>0.5</v>
      </c>
      <c r="C120" s="138">
        <v>0.5</v>
      </c>
      <c r="D120" s="138">
        <v>0.5</v>
      </c>
      <c r="E120" s="138">
        <v>0.5</v>
      </c>
      <c r="F120" s="138">
        <v>0.5</v>
      </c>
    </row>
    <row r="121" spans="1:7" x14ac:dyDescent="0.2">
      <c r="A121" s="96"/>
      <c r="B121" s="48"/>
      <c r="C121" s="48"/>
      <c r="D121" s="48"/>
      <c r="E121" s="48"/>
      <c r="F121" s="48"/>
    </row>
    <row r="122" spans="1:7" x14ac:dyDescent="0.2">
      <c r="A122" s="94" t="s">
        <v>127</v>
      </c>
      <c r="B122" s="48" t="e">
        <f>B117*(1+('SP finale'!C70/'SP finale'!C71)*(1-indici!B120))</f>
        <v>#DIV/0!</v>
      </c>
      <c r="C122" s="48" t="e">
        <f>C117*(1+('SP finale'!E70/'SP finale'!E71)*(1-indici!C120))</f>
        <v>#DIV/0!</v>
      </c>
      <c r="D122" s="48" t="e">
        <f>D117*(1+('SP finale'!G70/'SP finale'!G71)*(1-indici!D120))</f>
        <v>#DIV/0!</v>
      </c>
      <c r="E122" s="48" t="e">
        <f>E117*(1+('SP finale'!I70/'SP finale'!I71)*(1-indici!E120))</f>
        <v>#DIV/0!</v>
      </c>
      <c r="F122" s="48" t="e">
        <f>F117*(1+('SP finale'!K70/'SP finale'!K71)*(1-indici!F120))</f>
        <v>#DIV/0!</v>
      </c>
    </row>
    <row r="123" spans="1:7" x14ac:dyDescent="0.2">
      <c r="A123" s="96" t="s">
        <v>132</v>
      </c>
      <c r="B123" s="48"/>
      <c r="C123" s="48"/>
      <c r="D123" s="48"/>
      <c r="E123" s="48"/>
      <c r="F123" s="48"/>
    </row>
    <row r="124" spans="1:7" x14ac:dyDescent="0.2">
      <c r="A124" s="96"/>
      <c r="B124" s="48"/>
      <c r="C124" s="48"/>
      <c r="D124" s="48"/>
      <c r="E124" s="48"/>
      <c r="F124" s="48"/>
    </row>
    <row r="125" spans="1:7" ht="15.75" x14ac:dyDescent="0.25">
      <c r="A125" s="121" t="s">
        <v>126</v>
      </c>
      <c r="B125" s="48" t="e">
        <f>+B122</f>
        <v>#DIV/0!</v>
      </c>
      <c r="C125" s="48" t="e">
        <f>+C122</f>
        <v>#DIV/0!</v>
      </c>
      <c r="D125" s="48" t="e">
        <f>+D122</f>
        <v>#DIV/0!</v>
      </c>
      <c r="E125" s="48" t="e">
        <f>+E122</f>
        <v>#DIV/0!</v>
      </c>
      <c r="F125" s="48" t="e">
        <f>+F122</f>
        <v>#DIV/0!</v>
      </c>
    </row>
    <row r="126" spans="1:7" x14ac:dyDescent="0.2">
      <c r="A126" s="96"/>
      <c r="B126" s="48"/>
      <c r="C126" s="48"/>
      <c r="D126" s="48"/>
      <c r="E126" s="48"/>
      <c r="F126" s="48"/>
    </row>
    <row r="127" spans="1:7" x14ac:dyDescent="0.2">
      <c r="A127" s="94" t="s">
        <v>135</v>
      </c>
      <c r="B127" s="138">
        <v>0.1</v>
      </c>
      <c r="C127" s="138">
        <v>0.1</v>
      </c>
      <c r="D127" s="138">
        <v>0.1</v>
      </c>
      <c r="E127" s="138">
        <v>0.1</v>
      </c>
      <c r="F127" s="138">
        <v>0.1</v>
      </c>
    </row>
    <row r="128" spans="1:7" x14ac:dyDescent="0.2">
      <c r="A128" s="96"/>
      <c r="B128" s="48"/>
      <c r="C128" s="48"/>
      <c r="D128" s="48"/>
      <c r="E128" s="48"/>
      <c r="F128" s="48"/>
    </row>
    <row r="129" spans="1:7" x14ac:dyDescent="0.2">
      <c r="A129" s="94" t="s">
        <v>124</v>
      </c>
      <c r="B129" s="139" t="e">
        <f>B115+B125*B127</f>
        <v>#DIV/0!</v>
      </c>
      <c r="C129" s="139" t="e">
        <f>C115+C125*C127</f>
        <v>#DIV/0!</v>
      </c>
      <c r="D129" s="139" t="e">
        <f>D115+D125*D127</f>
        <v>#DIV/0!</v>
      </c>
      <c r="E129" s="139" t="e">
        <f>E115+E125*E127</f>
        <v>#DIV/0!</v>
      </c>
      <c r="F129" s="139" t="e">
        <f>F115+F125*F127</f>
        <v>#DIV/0!</v>
      </c>
      <c r="G129" s="139"/>
    </row>
    <row r="130" spans="1:7" x14ac:dyDescent="0.2">
      <c r="A130" s="96" t="s">
        <v>130</v>
      </c>
      <c r="B130" s="48"/>
      <c r="C130" s="48"/>
      <c r="D130" s="48"/>
      <c r="E130" s="48"/>
      <c r="F130" s="48"/>
    </row>
    <row r="131" spans="1:7" x14ac:dyDescent="0.2">
      <c r="A131" s="96"/>
      <c r="B131" s="48"/>
      <c r="C131" s="48"/>
      <c r="D131" s="48"/>
      <c r="E131" s="48"/>
      <c r="F131" s="48"/>
    </row>
    <row r="132" spans="1:7" x14ac:dyDescent="0.2">
      <c r="A132" s="94" t="s">
        <v>134</v>
      </c>
      <c r="B132" s="138" t="e">
        <f>-'CE finale'!C21/'SP finale'!C70</f>
        <v>#DIV/0!</v>
      </c>
      <c r="C132" s="138" t="e">
        <f>-'CE finale'!E21/'SP finale'!E70</f>
        <v>#DIV/0!</v>
      </c>
      <c r="D132" s="138" t="e">
        <f>-'CE finale'!G21/'SP finale'!G70</f>
        <v>#DIV/0!</v>
      </c>
      <c r="E132" s="138" t="e">
        <f>-'CE finale'!I21/'SP finale'!I70</f>
        <v>#DIV/0!</v>
      </c>
      <c r="F132" s="138" t="e">
        <f>-'CE finale'!K21/'SP finale'!K70</f>
        <v>#DIV/0!</v>
      </c>
    </row>
    <row r="133" spans="1:7" x14ac:dyDescent="0.2">
      <c r="A133" s="96"/>
      <c r="B133" s="48"/>
      <c r="C133" s="48"/>
      <c r="D133" s="48"/>
      <c r="E133" s="48"/>
      <c r="F133" s="48"/>
    </row>
    <row r="134" spans="1:7" x14ac:dyDescent="0.2">
      <c r="A134" s="94" t="s">
        <v>128</v>
      </c>
      <c r="B134" s="138" t="e">
        <f>(B129*'SP finale'!C71/'SP finale'!C73)+((B132*(1-B120))*'SP finale'!C70/'SP finale'!C73)</f>
        <v>#DIV/0!</v>
      </c>
      <c r="C134" s="138" t="e">
        <f>(C129*'SP finale'!E71/'SP finale'!E73)+((C132*(1-C120))*'SP finale'!E70/'SP finale'!E73)</f>
        <v>#DIV/0!</v>
      </c>
      <c r="D134" s="138" t="e">
        <f>(D129*'SP finale'!G71/'SP finale'!G73)+((D132*(1-D120))*'SP finale'!G70/'SP finale'!G73)</f>
        <v>#DIV/0!</v>
      </c>
      <c r="E134" s="138" t="e">
        <f>(E129*'SP finale'!I71/'SP finale'!I73)+((E132*(1-E120))*'SP finale'!I70/'SP finale'!I73)</f>
        <v>#DIV/0!</v>
      </c>
      <c r="F134" s="138" t="e">
        <f>(F129*'SP finale'!K71/'SP finale'!K73)+((F132*(1-F120))*'SP finale'!K70/'SP finale'!K73)</f>
        <v>#DIV/0!</v>
      </c>
    </row>
    <row r="135" spans="1:7" x14ac:dyDescent="0.2">
      <c r="A135" s="96" t="s">
        <v>133</v>
      </c>
      <c r="B135" s="48"/>
      <c r="C135" s="48"/>
      <c r="D135" s="48"/>
      <c r="E135" s="48"/>
      <c r="F135" s="48"/>
    </row>
    <row r="136" spans="1:7" x14ac:dyDescent="0.2">
      <c r="A136" s="96"/>
      <c r="B136" s="48"/>
      <c r="C136" s="48"/>
      <c r="D136" s="48"/>
      <c r="E136" s="48"/>
      <c r="F136" s="48"/>
    </row>
    <row r="137" spans="1:7" x14ac:dyDescent="0.2">
      <c r="A137" s="94" t="s">
        <v>136</v>
      </c>
      <c r="B137" s="100">
        <f>+'CE finale'!C41-'CE finale'!C53-'CE finale'!C29</f>
        <v>0</v>
      </c>
      <c r="C137" s="100">
        <f>+'CE finale'!E41-'CE finale'!E53-'CE finale'!E29</f>
        <v>0</v>
      </c>
      <c r="D137" s="100">
        <f>+'CE finale'!G41-'CE finale'!G53-'CE finale'!G29</f>
        <v>0</v>
      </c>
      <c r="E137" s="100">
        <f>+'CE finale'!I41-'CE finale'!I53-'CE finale'!I29</f>
        <v>0</v>
      </c>
      <c r="F137" s="100">
        <f>+'CE finale'!K41-'CE finale'!K53-'CE finale'!K29</f>
        <v>0</v>
      </c>
    </row>
    <row r="138" spans="1:7" x14ac:dyDescent="0.2">
      <c r="A138" s="96"/>
      <c r="B138" s="48"/>
      <c r="C138" s="48"/>
      <c r="D138" s="48"/>
      <c r="E138" s="48"/>
      <c r="F138" s="48"/>
    </row>
    <row r="139" spans="1:7" x14ac:dyDescent="0.2">
      <c r="A139" s="94" t="s">
        <v>129</v>
      </c>
      <c r="B139" s="119" t="e">
        <f>((B137/'SP finale'!C58)-B134)*'SP finale'!C58</f>
        <v>#DIV/0!</v>
      </c>
      <c r="C139" s="119" t="e">
        <f>((C137/'SP finale'!E58)-C134)*'SP finale'!E58</f>
        <v>#DIV/0!</v>
      </c>
      <c r="D139" s="119" t="e">
        <f>((D137/'SP finale'!G58)-D134)*'SP finale'!G58</f>
        <v>#DIV/0!</v>
      </c>
      <c r="E139" s="119" t="e">
        <f>((E137/'SP finale'!I58)-E134)*'SP finale'!I58</f>
        <v>#DIV/0!</v>
      </c>
      <c r="F139" s="119" t="e">
        <f>((F137/'SP finale'!K58)-F134)*'SP finale'!K58</f>
        <v>#DIV/0!</v>
      </c>
    </row>
    <row r="140" spans="1:7" x14ac:dyDescent="0.2">
      <c r="A140" s="96" t="s">
        <v>137</v>
      </c>
      <c r="B140" s="48"/>
      <c r="C140" s="48"/>
      <c r="D140" s="48"/>
      <c r="E140" s="48"/>
      <c r="F140" s="48"/>
    </row>
    <row r="141" spans="1:7" x14ac:dyDescent="0.2">
      <c r="A141" s="96"/>
      <c r="B141" s="48"/>
      <c r="C141" s="48"/>
      <c r="D141" s="48"/>
      <c r="E141" s="48"/>
      <c r="F141" s="48"/>
    </row>
    <row r="142" spans="1:7" x14ac:dyDescent="0.2">
      <c r="A142" s="96"/>
      <c r="B142" s="48"/>
      <c r="C142" s="48"/>
      <c r="D142" s="48"/>
      <c r="E142" s="48"/>
      <c r="F142" s="48"/>
    </row>
    <row r="143" spans="1:7" x14ac:dyDescent="0.2">
      <c r="A143" s="96"/>
      <c r="B143" s="48"/>
      <c r="C143" s="48"/>
      <c r="D143" s="48"/>
      <c r="E143" s="48"/>
      <c r="F143" s="48"/>
    </row>
    <row r="144" spans="1:7" x14ac:dyDescent="0.2">
      <c r="A144" s="96"/>
      <c r="B144" s="48"/>
      <c r="C144" s="48"/>
      <c r="D144" s="48"/>
      <c r="E144" s="48"/>
      <c r="F144" s="48"/>
    </row>
    <row r="145" spans="1:6" x14ac:dyDescent="0.2">
      <c r="A145" s="96"/>
      <c r="B145" s="48"/>
      <c r="C145" s="48"/>
      <c r="D145" s="48"/>
      <c r="E145" s="48"/>
      <c r="F145" s="48"/>
    </row>
    <row r="146" spans="1:6" x14ac:dyDescent="0.2">
      <c r="A146" s="96"/>
      <c r="B146" s="48"/>
      <c r="C146" s="48"/>
      <c r="D146" s="48"/>
      <c r="E146" s="48"/>
      <c r="F146" s="48"/>
    </row>
    <row r="147" spans="1:6" x14ac:dyDescent="0.2">
      <c r="A147" s="96"/>
      <c r="B147" s="48"/>
      <c r="C147" s="48"/>
      <c r="D147" s="48"/>
      <c r="E147" s="48"/>
      <c r="F147" s="48"/>
    </row>
    <row r="148" spans="1:6" x14ac:dyDescent="0.2">
      <c r="A148" s="96"/>
      <c r="B148" s="48"/>
      <c r="C148" s="48"/>
      <c r="D148" s="48"/>
      <c r="E148" s="48"/>
      <c r="F148" s="48"/>
    </row>
    <row r="149" spans="1:6" x14ac:dyDescent="0.2">
      <c r="A149" s="96"/>
      <c r="B149" s="48"/>
      <c r="C149" s="48"/>
      <c r="D149" s="48"/>
      <c r="E149" s="48"/>
      <c r="F149" s="48"/>
    </row>
    <row r="150" spans="1:6" x14ac:dyDescent="0.2">
      <c r="A150" s="96"/>
      <c r="B150" s="48"/>
      <c r="C150" s="48"/>
      <c r="D150" s="48"/>
      <c r="E150" s="48"/>
      <c r="F150" s="48"/>
    </row>
    <row r="151" spans="1:6" x14ac:dyDescent="0.2">
      <c r="A151" s="96"/>
      <c r="B151" s="48"/>
      <c r="C151" s="48"/>
      <c r="D151" s="48"/>
      <c r="E151" s="48"/>
      <c r="F151" s="48"/>
    </row>
    <row r="152" spans="1:6" x14ac:dyDescent="0.2">
      <c r="A152" s="96"/>
      <c r="B152" s="48"/>
      <c r="C152" s="48"/>
      <c r="D152" s="48"/>
      <c r="E152" s="48"/>
      <c r="F152" s="48"/>
    </row>
    <row r="153" spans="1:6" x14ac:dyDescent="0.2">
      <c r="A153" s="96"/>
      <c r="B153" s="48"/>
      <c r="C153" s="48"/>
      <c r="D153" s="48"/>
      <c r="E153" s="48"/>
      <c r="F153" s="48"/>
    </row>
    <row r="154" spans="1:6" x14ac:dyDescent="0.2">
      <c r="A154" s="96"/>
      <c r="B154" s="48"/>
      <c r="C154" s="48"/>
      <c r="D154" s="48"/>
      <c r="E154" s="48"/>
      <c r="F154" s="48"/>
    </row>
    <row r="155" spans="1:6" x14ac:dyDescent="0.2">
      <c r="A155" s="96"/>
      <c r="B155" s="48"/>
      <c r="C155" s="48"/>
      <c r="D155" s="48"/>
      <c r="E155" s="48"/>
      <c r="F155" s="48"/>
    </row>
    <row r="156" spans="1:6" x14ac:dyDescent="0.2">
      <c r="A156" s="96"/>
      <c r="B156" s="48"/>
      <c r="C156" s="48"/>
      <c r="D156" s="48"/>
      <c r="E156" s="48"/>
      <c r="F156" s="48"/>
    </row>
    <row r="157" spans="1:6" x14ac:dyDescent="0.2">
      <c r="A157" s="96"/>
      <c r="B157" s="48"/>
      <c r="C157" s="48"/>
      <c r="D157" s="48"/>
      <c r="E157" s="48"/>
      <c r="F157" s="48"/>
    </row>
    <row r="158" spans="1:6" x14ac:dyDescent="0.2">
      <c r="A158" s="96"/>
      <c r="B158" s="48"/>
      <c r="C158" s="48"/>
      <c r="D158" s="48"/>
      <c r="E158" s="48"/>
      <c r="F158" s="48"/>
    </row>
    <row r="159" spans="1:6" x14ac:dyDescent="0.2">
      <c r="A159" s="96"/>
      <c r="B159" s="48"/>
      <c r="C159" s="48"/>
      <c r="D159" s="48"/>
      <c r="E159" s="48"/>
      <c r="F159" s="48"/>
    </row>
    <row r="160" spans="1:6" x14ac:dyDescent="0.2">
      <c r="A160" s="96"/>
      <c r="B160" s="48"/>
      <c r="C160" s="48"/>
      <c r="D160" s="48"/>
      <c r="E160" s="48"/>
      <c r="F160" s="48"/>
    </row>
    <row r="161" spans="1:6" x14ac:dyDescent="0.2">
      <c r="A161" s="96"/>
      <c r="B161" s="48"/>
      <c r="C161" s="48"/>
      <c r="D161" s="48"/>
      <c r="E161" s="48"/>
      <c r="F161" s="48"/>
    </row>
    <row r="162" spans="1:6" x14ac:dyDescent="0.2">
      <c r="A162" s="96"/>
      <c r="B162" s="48"/>
      <c r="C162" s="48"/>
      <c r="D162" s="48"/>
      <c r="E162" s="48"/>
      <c r="F162" s="48"/>
    </row>
    <row r="163" spans="1:6" x14ac:dyDescent="0.2">
      <c r="A163" s="96"/>
      <c r="B163" s="48"/>
      <c r="C163" s="48"/>
      <c r="D163" s="48"/>
      <c r="E163" s="48"/>
      <c r="F163" s="48"/>
    </row>
    <row r="164" spans="1:6" x14ac:dyDescent="0.2">
      <c r="A164" s="96"/>
      <c r="B164" s="48"/>
      <c r="C164" s="48"/>
      <c r="D164" s="48"/>
      <c r="E164" s="48"/>
      <c r="F164" s="48"/>
    </row>
    <row r="165" spans="1:6" x14ac:dyDescent="0.2">
      <c r="A165" s="96"/>
      <c r="B165" s="48"/>
      <c r="C165" s="48"/>
      <c r="D165" s="48"/>
      <c r="E165" s="48"/>
      <c r="F165" s="48"/>
    </row>
    <row r="166" spans="1:6" x14ac:dyDescent="0.2">
      <c r="A166" s="96"/>
      <c r="B166" s="48"/>
      <c r="C166" s="48"/>
      <c r="D166" s="48"/>
      <c r="E166" s="48"/>
      <c r="F166" s="48"/>
    </row>
    <row r="167" spans="1:6" x14ac:dyDescent="0.2">
      <c r="A167" s="96"/>
      <c r="B167" s="48"/>
      <c r="C167" s="48"/>
      <c r="D167" s="48"/>
      <c r="E167" s="48"/>
      <c r="F167" s="48"/>
    </row>
    <row r="168" spans="1:6" x14ac:dyDescent="0.2">
      <c r="A168" s="96"/>
      <c r="B168" s="48"/>
      <c r="C168" s="48"/>
      <c r="D168" s="48"/>
      <c r="E168" s="48"/>
      <c r="F168" s="48"/>
    </row>
    <row r="169" spans="1:6" x14ac:dyDescent="0.2">
      <c r="A169" s="96"/>
      <c r="B169" s="48"/>
      <c r="C169" s="48"/>
      <c r="D169" s="48"/>
      <c r="E169" s="48"/>
      <c r="F169" s="48"/>
    </row>
    <row r="170" spans="1:6" x14ac:dyDescent="0.2">
      <c r="A170" s="96"/>
      <c r="B170" s="48"/>
      <c r="C170" s="48"/>
      <c r="D170" s="48"/>
      <c r="E170" s="48"/>
      <c r="F170" s="48"/>
    </row>
    <row r="171" spans="1:6" x14ac:dyDescent="0.2">
      <c r="A171" s="96"/>
      <c r="B171" s="48"/>
      <c r="C171" s="48"/>
      <c r="D171" s="48"/>
      <c r="E171" s="48"/>
      <c r="F171" s="48"/>
    </row>
    <row r="172" spans="1:6" x14ac:dyDescent="0.2">
      <c r="A172" s="96"/>
      <c r="B172" s="48"/>
      <c r="C172" s="48"/>
      <c r="D172" s="48"/>
      <c r="E172" s="48"/>
      <c r="F172" s="48"/>
    </row>
    <row r="173" spans="1:6" x14ac:dyDescent="0.2">
      <c r="A173" s="96"/>
      <c r="B173" s="48"/>
      <c r="C173" s="48"/>
      <c r="D173" s="48"/>
      <c r="E173" s="48"/>
      <c r="F173" s="48"/>
    </row>
    <row r="174" spans="1:6" x14ac:dyDescent="0.2">
      <c r="A174" s="96"/>
      <c r="B174" s="48"/>
      <c r="C174" s="48"/>
      <c r="D174" s="48"/>
      <c r="E174" s="48"/>
      <c r="F174" s="48"/>
    </row>
    <row r="175" spans="1:6" x14ac:dyDescent="0.2">
      <c r="A175" s="96"/>
      <c r="B175" s="48"/>
      <c r="C175" s="48"/>
      <c r="D175" s="48"/>
      <c r="E175" s="48"/>
      <c r="F175" s="48"/>
    </row>
    <row r="176" spans="1:6" x14ac:dyDescent="0.2">
      <c r="A176" s="96"/>
      <c r="B176" s="48"/>
      <c r="C176" s="48"/>
      <c r="D176" s="48"/>
      <c r="E176" s="48"/>
      <c r="F176" s="48"/>
    </row>
    <row r="177" spans="1:6" x14ac:dyDescent="0.2">
      <c r="A177" s="96"/>
      <c r="B177" s="48"/>
      <c r="C177" s="48"/>
      <c r="D177" s="48"/>
      <c r="E177" s="48"/>
      <c r="F177" s="48"/>
    </row>
    <row r="178" spans="1:6" x14ac:dyDescent="0.2">
      <c r="A178" s="96"/>
      <c r="B178" s="48"/>
      <c r="C178" s="48"/>
      <c r="D178" s="48"/>
      <c r="E178" s="48"/>
      <c r="F178" s="48"/>
    </row>
    <row r="179" spans="1:6" x14ac:dyDescent="0.2">
      <c r="A179" s="96"/>
      <c r="B179" s="48"/>
      <c r="C179" s="48"/>
      <c r="D179" s="48"/>
      <c r="E179" s="48"/>
      <c r="F179" s="48"/>
    </row>
    <row r="180" spans="1:6" x14ac:dyDescent="0.2">
      <c r="A180" s="96"/>
      <c r="B180" s="48"/>
      <c r="C180" s="48"/>
      <c r="D180" s="48"/>
      <c r="E180" s="48"/>
      <c r="F180" s="48"/>
    </row>
    <row r="181" spans="1:6" x14ac:dyDescent="0.2">
      <c r="A181" s="96"/>
      <c r="B181" s="48"/>
      <c r="C181" s="48"/>
      <c r="D181" s="48"/>
      <c r="E181" s="48"/>
      <c r="F181" s="48"/>
    </row>
    <row r="182" spans="1:6" x14ac:dyDescent="0.2">
      <c r="A182" s="96"/>
      <c r="B182" s="48"/>
      <c r="C182" s="48"/>
      <c r="D182" s="48"/>
      <c r="E182" s="48"/>
      <c r="F182" s="48"/>
    </row>
    <row r="183" spans="1:6" x14ac:dyDescent="0.2">
      <c r="A183" s="96"/>
      <c r="B183" s="48"/>
      <c r="C183" s="48"/>
      <c r="D183" s="48"/>
      <c r="E183" s="48"/>
      <c r="F183" s="48"/>
    </row>
    <row r="184" spans="1:6" x14ac:dyDescent="0.2">
      <c r="A184" s="96"/>
      <c r="B184" s="48"/>
      <c r="C184" s="48"/>
      <c r="D184" s="48"/>
      <c r="E184" s="48"/>
      <c r="F184" s="48"/>
    </row>
    <row r="185" spans="1:6" x14ac:dyDescent="0.2">
      <c r="A185" s="96"/>
      <c r="B185" s="48"/>
      <c r="C185" s="48"/>
      <c r="D185" s="48"/>
      <c r="E185" s="48"/>
      <c r="F185" s="48"/>
    </row>
    <row r="186" spans="1:6" x14ac:dyDescent="0.2">
      <c r="A186" s="96"/>
      <c r="B186" s="48"/>
      <c r="C186" s="48"/>
      <c r="D186" s="48"/>
      <c r="E186" s="48"/>
      <c r="F186" s="48"/>
    </row>
    <row r="187" spans="1:6" x14ac:dyDescent="0.2">
      <c r="A187" s="96"/>
      <c r="B187" s="48"/>
      <c r="C187" s="48"/>
      <c r="D187" s="48"/>
      <c r="E187" s="48"/>
      <c r="F187" s="48"/>
    </row>
    <row r="188" spans="1:6" x14ac:dyDescent="0.2">
      <c r="A188" s="96"/>
      <c r="B188" s="48"/>
      <c r="C188" s="48"/>
      <c r="D188" s="48"/>
      <c r="E188" s="48"/>
      <c r="F188" s="48"/>
    </row>
    <row r="189" spans="1:6" x14ac:dyDescent="0.2">
      <c r="A189" s="96"/>
      <c r="B189" s="48"/>
      <c r="C189" s="48"/>
      <c r="D189" s="48"/>
      <c r="E189" s="48"/>
      <c r="F189" s="48"/>
    </row>
    <row r="190" spans="1:6" x14ac:dyDescent="0.2">
      <c r="A190" s="96"/>
      <c r="B190" s="48"/>
      <c r="C190" s="48"/>
      <c r="D190" s="48"/>
      <c r="E190" s="48"/>
      <c r="F190" s="48"/>
    </row>
    <row r="191" spans="1:6" x14ac:dyDescent="0.2">
      <c r="A191" s="96"/>
      <c r="B191" s="48"/>
      <c r="C191" s="48"/>
      <c r="D191" s="48"/>
      <c r="E191" s="48"/>
      <c r="F191" s="48"/>
    </row>
    <row r="192" spans="1:6" x14ac:dyDescent="0.2">
      <c r="A192" s="96"/>
      <c r="B192" s="48"/>
      <c r="C192" s="48"/>
      <c r="D192" s="48"/>
      <c r="E192" s="48"/>
      <c r="F192" s="48"/>
    </row>
    <row r="193" spans="1:6" x14ac:dyDescent="0.2">
      <c r="A193" s="96"/>
      <c r="B193" s="48"/>
      <c r="C193" s="48"/>
      <c r="D193" s="48"/>
      <c r="E193" s="48"/>
      <c r="F193" s="48"/>
    </row>
    <row r="194" spans="1:6" x14ac:dyDescent="0.2">
      <c r="A194" s="96"/>
      <c r="B194" s="48"/>
      <c r="C194" s="48"/>
      <c r="D194" s="48"/>
      <c r="E194" s="48"/>
      <c r="F194" s="48"/>
    </row>
    <row r="195" spans="1:6" x14ac:dyDescent="0.2">
      <c r="A195" s="96"/>
      <c r="B195" s="48"/>
      <c r="C195" s="48"/>
      <c r="D195" s="48"/>
      <c r="E195" s="48"/>
      <c r="F195" s="48"/>
    </row>
    <row r="196" spans="1:6" x14ac:dyDescent="0.2">
      <c r="A196" s="96"/>
      <c r="B196" s="48"/>
      <c r="C196" s="48"/>
      <c r="D196" s="48"/>
      <c r="E196" s="48"/>
      <c r="F196" s="48"/>
    </row>
    <row r="197" spans="1:6" x14ac:dyDescent="0.2">
      <c r="A197" s="96"/>
      <c r="B197" s="48"/>
      <c r="C197" s="48"/>
      <c r="D197" s="48"/>
      <c r="E197" s="48"/>
      <c r="F197" s="48"/>
    </row>
    <row r="198" spans="1:6" x14ac:dyDescent="0.2">
      <c r="A198" s="96"/>
      <c r="B198" s="48"/>
      <c r="C198" s="48"/>
      <c r="D198" s="48"/>
      <c r="E198" s="48"/>
      <c r="F198" s="48"/>
    </row>
    <row r="199" spans="1:6" x14ac:dyDescent="0.2">
      <c r="A199" s="96"/>
      <c r="B199" s="48"/>
      <c r="C199" s="48"/>
      <c r="D199" s="48"/>
      <c r="E199" s="48"/>
      <c r="F199" s="48"/>
    </row>
    <row r="200" spans="1:6" x14ac:dyDescent="0.2">
      <c r="A200" s="96"/>
      <c r="B200" s="48"/>
      <c r="C200" s="48"/>
      <c r="D200" s="48"/>
      <c r="E200" s="48"/>
      <c r="F200" s="48"/>
    </row>
    <row r="201" spans="1:6" x14ac:dyDescent="0.2">
      <c r="A201" s="96"/>
      <c r="B201" s="48"/>
      <c r="C201" s="48"/>
      <c r="D201" s="48"/>
      <c r="E201" s="48"/>
      <c r="F201" s="48"/>
    </row>
    <row r="202" spans="1:6" x14ac:dyDescent="0.2">
      <c r="A202" s="96"/>
      <c r="B202" s="48"/>
      <c r="C202" s="48"/>
      <c r="D202" s="48"/>
      <c r="E202" s="48"/>
      <c r="F202" s="48"/>
    </row>
    <row r="203" spans="1:6" x14ac:dyDescent="0.2">
      <c r="A203" s="96"/>
      <c r="B203" s="48"/>
      <c r="C203" s="48"/>
      <c r="D203" s="48"/>
      <c r="E203" s="48"/>
      <c r="F203" s="48"/>
    </row>
    <row r="204" spans="1:6" x14ac:dyDescent="0.2">
      <c r="A204" s="96"/>
      <c r="B204" s="48"/>
      <c r="C204" s="48"/>
      <c r="D204" s="48"/>
      <c r="E204" s="48"/>
      <c r="F204" s="48"/>
    </row>
    <row r="205" spans="1:6" x14ac:dyDescent="0.2">
      <c r="A205" s="96"/>
      <c r="B205" s="48"/>
      <c r="C205" s="48"/>
      <c r="D205" s="48"/>
      <c r="E205" s="48"/>
      <c r="F205" s="48"/>
    </row>
    <row r="206" spans="1:6" x14ac:dyDescent="0.2">
      <c r="A206" s="96"/>
      <c r="B206" s="48"/>
      <c r="C206" s="48"/>
      <c r="D206" s="48"/>
      <c r="E206" s="48"/>
      <c r="F206" s="48"/>
    </row>
    <row r="207" spans="1:6" x14ac:dyDescent="0.2">
      <c r="A207" s="96"/>
      <c r="B207" s="48"/>
      <c r="C207" s="48"/>
      <c r="D207" s="48"/>
      <c r="E207" s="48"/>
      <c r="F207" s="48"/>
    </row>
    <row r="208" spans="1:6" x14ac:dyDescent="0.2">
      <c r="A208" s="96"/>
      <c r="B208" s="48"/>
      <c r="C208" s="48"/>
      <c r="D208" s="48"/>
      <c r="E208" s="48"/>
      <c r="F208" s="48"/>
    </row>
    <row r="209" spans="1:6" x14ac:dyDescent="0.2">
      <c r="A209" s="96"/>
      <c r="B209" s="48"/>
      <c r="C209" s="48"/>
      <c r="D209" s="48"/>
      <c r="E209" s="48"/>
      <c r="F209" s="48"/>
    </row>
    <row r="210" spans="1:6" x14ac:dyDescent="0.2">
      <c r="A210" s="96"/>
      <c r="B210" s="48"/>
      <c r="C210" s="48"/>
      <c r="D210" s="48"/>
      <c r="E210" s="48"/>
      <c r="F210" s="48"/>
    </row>
    <row r="211" spans="1:6" x14ac:dyDescent="0.2">
      <c r="A211" s="96"/>
      <c r="B211" s="48"/>
      <c r="C211" s="48"/>
      <c r="D211" s="48"/>
      <c r="E211" s="48"/>
      <c r="F211" s="48"/>
    </row>
    <row r="212" spans="1:6" x14ac:dyDescent="0.2">
      <c r="A212" s="96"/>
      <c r="B212" s="48"/>
      <c r="C212" s="48"/>
      <c r="D212" s="48"/>
      <c r="E212" s="48"/>
      <c r="F212" s="48"/>
    </row>
    <row r="213" spans="1:6" x14ac:dyDescent="0.2">
      <c r="A213" s="96"/>
      <c r="B213" s="48"/>
      <c r="C213" s="48"/>
      <c r="D213" s="48"/>
      <c r="E213" s="48"/>
      <c r="F213" s="48"/>
    </row>
    <row r="214" spans="1:6" x14ac:dyDescent="0.2">
      <c r="A214" s="96"/>
      <c r="B214" s="48"/>
      <c r="C214" s="48"/>
      <c r="D214" s="48"/>
      <c r="E214" s="48"/>
      <c r="F214" s="48"/>
    </row>
    <row r="215" spans="1:6" x14ac:dyDescent="0.2">
      <c r="A215" s="96"/>
      <c r="B215" s="48"/>
      <c r="C215" s="48"/>
      <c r="D215" s="48"/>
      <c r="E215" s="48"/>
      <c r="F215" s="48"/>
    </row>
    <row r="216" spans="1:6" x14ac:dyDescent="0.2">
      <c r="A216" s="96"/>
      <c r="B216" s="48"/>
      <c r="C216" s="48"/>
      <c r="D216" s="48"/>
      <c r="E216" s="48"/>
      <c r="F216" s="48"/>
    </row>
    <row r="217" spans="1:6" x14ac:dyDescent="0.2">
      <c r="A217" s="96"/>
      <c r="B217" s="48"/>
      <c r="C217" s="48"/>
      <c r="D217" s="48"/>
      <c r="E217" s="48"/>
      <c r="F217" s="48"/>
    </row>
    <row r="218" spans="1:6" x14ac:dyDescent="0.2">
      <c r="A218" s="96"/>
      <c r="B218" s="48"/>
      <c r="C218" s="48"/>
      <c r="D218" s="48"/>
      <c r="E218" s="48"/>
      <c r="F218" s="48"/>
    </row>
    <row r="219" spans="1:6" x14ac:dyDescent="0.2">
      <c r="A219" s="96"/>
      <c r="B219" s="48"/>
      <c r="C219" s="48"/>
      <c r="D219" s="48"/>
      <c r="E219" s="48"/>
      <c r="F219" s="48"/>
    </row>
    <row r="220" spans="1:6" x14ac:dyDescent="0.2">
      <c r="A220" s="96"/>
      <c r="B220" s="48"/>
      <c r="C220" s="48"/>
      <c r="D220" s="48"/>
      <c r="E220" s="48"/>
      <c r="F220" s="48"/>
    </row>
    <row r="221" spans="1:6" x14ac:dyDescent="0.2">
      <c r="A221" s="96"/>
      <c r="B221" s="48"/>
      <c r="C221" s="48"/>
      <c r="D221" s="48"/>
      <c r="E221" s="48"/>
      <c r="F221" s="48"/>
    </row>
    <row r="222" spans="1:6" x14ac:dyDescent="0.2">
      <c r="A222" s="96"/>
      <c r="B222" s="48"/>
      <c r="C222" s="48"/>
      <c r="D222" s="48"/>
      <c r="E222" s="48"/>
      <c r="F222" s="48"/>
    </row>
    <row r="223" spans="1:6" x14ac:dyDescent="0.2">
      <c r="A223" s="96"/>
      <c r="B223" s="48"/>
      <c r="C223" s="48"/>
      <c r="D223" s="48"/>
      <c r="E223" s="48"/>
      <c r="F223" s="48"/>
    </row>
    <row r="224" spans="1:6" x14ac:dyDescent="0.2">
      <c r="A224" s="96"/>
      <c r="B224" s="48"/>
      <c r="C224" s="48"/>
      <c r="D224" s="48"/>
      <c r="E224" s="48"/>
      <c r="F224" s="48"/>
    </row>
    <row r="225" spans="1:6" x14ac:dyDescent="0.2">
      <c r="A225" s="96"/>
      <c r="B225" s="48"/>
      <c r="C225" s="48"/>
      <c r="D225" s="48"/>
      <c r="E225" s="48"/>
      <c r="F225" s="48"/>
    </row>
    <row r="226" spans="1:6" x14ac:dyDescent="0.2">
      <c r="A226" s="96"/>
      <c r="B226" s="48"/>
      <c r="C226" s="48"/>
      <c r="D226" s="48"/>
      <c r="E226" s="48"/>
      <c r="F226" s="48"/>
    </row>
    <row r="227" spans="1:6" x14ac:dyDescent="0.2">
      <c r="A227" s="96"/>
      <c r="B227" s="48"/>
      <c r="C227" s="48"/>
      <c r="D227" s="48"/>
      <c r="E227" s="48"/>
      <c r="F227" s="48"/>
    </row>
    <row r="228" spans="1:6" x14ac:dyDescent="0.2">
      <c r="A228" s="96"/>
      <c r="B228" s="48"/>
      <c r="C228" s="48"/>
      <c r="D228" s="48"/>
      <c r="E228" s="48"/>
      <c r="F228" s="48"/>
    </row>
    <row r="229" spans="1:6" x14ac:dyDescent="0.2">
      <c r="A229" s="96"/>
      <c r="B229" s="48"/>
      <c r="C229" s="48"/>
      <c r="D229" s="48"/>
      <c r="E229" s="48"/>
      <c r="F229" s="48"/>
    </row>
    <row r="230" spans="1:6" x14ac:dyDescent="0.2">
      <c r="A230" s="96"/>
      <c r="B230" s="48"/>
      <c r="C230" s="48"/>
      <c r="D230" s="48"/>
      <c r="E230" s="48"/>
      <c r="F230" s="48"/>
    </row>
    <row r="231" spans="1:6" x14ac:dyDescent="0.2">
      <c r="A231" s="96"/>
      <c r="B231" s="48"/>
      <c r="C231" s="48"/>
      <c r="D231" s="48"/>
      <c r="E231" s="48"/>
      <c r="F231" s="48"/>
    </row>
    <row r="232" spans="1:6" x14ac:dyDescent="0.2">
      <c r="A232" s="96"/>
      <c r="B232" s="48"/>
      <c r="C232" s="48"/>
      <c r="D232" s="48"/>
      <c r="E232" s="48"/>
      <c r="F232" s="48"/>
    </row>
    <row r="233" spans="1:6" x14ac:dyDescent="0.2">
      <c r="A233" s="96"/>
      <c r="B233" s="48"/>
      <c r="C233" s="48"/>
      <c r="D233" s="48"/>
      <c r="E233" s="48"/>
      <c r="F233" s="48"/>
    </row>
    <row r="234" spans="1:6" x14ac:dyDescent="0.2">
      <c r="A234" s="96"/>
      <c r="B234" s="48"/>
      <c r="C234" s="48"/>
      <c r="D234" s="48"/>
      <c r="E234" s="48"/>
      <c r="F234" s="48"/>
    </row>
    <row r="235" spans="1:6" x14ac:dyDescent="0.2">
      <c r="A235" s="96"/>
      <c r="B235" s="48"/>
      <c r="C235" s="48"/>
      <c r="D235" s="48"/>
      <c r="E235" s="48"/>
      <c r="F235" s="48"/>
    </row>
    <row r="236" spans="1:6" x14ac:dyDescent="0.2">
      <c r="A236" s="96"/>
      <c r="B236" s="48"/>
      <c r="C236" s="48"/>
      <c r="D236" s="48"/>
      <c r="E236" s="48"/>
      <c r="F236" s="48"/>
    </row>
    <row r="237" spans="1:6" x14ac:dyDescent="0.2">
      <c r="A237" s="96"/>
      <c r="B237" s="48"/>
      <c r="C237" s="48"/>
      <c r="D237" s="48"/>
      <c r="E237" s="48"/>
      <c r="F237" s="48"/>
    </row>
    <row r="238" spans="1:6" x14ac:dyDescent="0.2">
      <c r="A238" s="96"/>
      <c r="B238" s="48"/>
      <c r="C238" s="48"/>
      <c r="D238" s="48"/>
      <c r="E238" s="48"/>
      <c r="F238" s="48"/>
    </row>
    <row r="239" spans="1:6" x14ac:dyDescent="0.2">
      <c r="A239" s="96"/>
      <c r="B239" s="48"/>
      <c r="C239" s="48"/>
      <c r="D239" s="48"/>
      <c r="E239" s="48"/>
      <c r="F239" s="48"/>
    </row>
    <row r="240" spans="1:6" x14ac:dyDescent="0.2">
      <c r="A240" s="96"/>
      <c r="B240" s="48"/>
      <c r="C240" s="48"/>
      <c r="D240" s="48"/>
      <c r="E240" s="48"/>
      <c r="F240" s="48"/>
    </row>
    <row r="241" spans="1:6" x14ac:dyDescent="0.2">
      <c r="A241" s="96"/>
      <c r="B241" s="48"/>
      <c r="C241" s="48"/>
      <c r="D241" s="48"/>
      <c r="E241" s="48"/>
      <c r="F241" s="48"/>
    </row>
    <row r="242" spans="1:6" x14ac:dyDescent="0.2">
      <c r="A242" s="96"/>
      <c r="B242" s="48"/>
      <c r="C242" s="48"/>
      <c r="D242" s="48"/>
      <c r="E242" s="48"/>
      <c r="F242" s="48"/>
    </row>
    <row r="243" spans="1:6" x14ac:dyDescent="0.2">
      <c r="A243" s="96"/>
      <c r="B243" s="48"/>
      <c r="C243" s="48"/>
      <c r="D243" s="48"/>
      <c r="E243" s="48"/>
      <c r="F243" s="48"/>
    </row>
    <row r="244" spans="1:6" x14ac:dyDescent="0.2">
      <c r="A244" s="96"/>
      <c r="B244" s="48"/>
      <c r="C244" s="48"/>
      <c r="D244" s="48"/>
      <c r="E244" s="48"/>
      <c r="F244" s="48"/>
    </row>
    <row r="245" spans="1:6" x14ac:dyDescent="0.2">
      <c r="A245" s="96"/>
      <c r="B245" s="48"/>
      <c r="C245" s="48"/>
      <c r="D245" s="48"/>
      <c r="E245" s="48"/>
      <c r="F245" s="48"/>
    </row>
    <row r="246" spans="1:6" x14ac:dyDescent="0.2">
      <c r="A246" s="96"/>
      <c r="B246" s="48"/>
      <c r="C246" s="48"/>
      <c r="D246" s="48"/>
      <c r="E246" s="48"/>
      <c r="F246" s="48"/>
    </row>
    <row r="247" spans="1:6" x14ac:dyDescent="0.2">
      <c r="A247" s="96"/>
      <c r="B247" s="48"/>
      <c r="C247" s="48"/>
      <c r="D247" s="48"/>
      <c r="E247" s="48"/>
      <c r="F247" s="48"/>
    </row>
    <row r="248" spans="1:6" x14ac:dyDescent="0.2">
      <c r="A248" s="96"/>
      <c r="B248" s="48"/>
      <c r="C248" s="48"/>
      <c r="D248" s="48"/>
      <c r="E248" s="48"/>
      <c r="F248" s="48"/>
    </row>
    <row r="249" spans="1:6" x14ac:dyDescent="0.2">
      <c r="A249" s="96"/>
      <c r="B249" s="48"/>
      <c r="C249" s="48"/>
      <c r="D249" s="48"/>
      <c r="E249" s="48"/>
      <c r="F249" s="48"/>
    </row>
    <row r="250" spans="1:6" x14ac:dyDescent="0.2">
      <c r="A250" s="96"/>
      <c r="B250" s="48"/>
      <c r="C250" s="48"/>
      <c r="D250" s="48"/>
      <c r="E250" s="48"/>
      <c r="F250" s="48"/>
    </row>
    <row r="251" spans="1:6" x14ac:dyDescent="0.2">
      <c r="A251" s="96"/>
      <c r="B251" s="48"/>
      <c r="C251" s="48"/>
      <c r="D251" s="48"/>
      <c r="E251" s="48"/>
      <c r="F251" s="48"/>
    </row>
    <row r="252" spans="1:6" x14ac:dyDescent="0.2">
      <c r="A252" s="96"/>
      <c r="B252" s="48"/>
      <c r="C252" s="48"/>
      <c r="D252" s="48"/>
      <c r="E252" s="48"/>
      <c r="F252" s="48"/>
    </row>
    <row r="253" spans="1:6" x14ac:dyDescent="0.2">
      <c r="A253" s="96"/>
      <c r="B253" s="48"/>
      <c r="C253" s="48"/>
      <c r="D253" s="48"/>
      <c r="E253" s="48"/>
      <c r="F253" s="48"/>
    </row>
    <row r="254" spans="1:6" x14ac:dyDescent="0.2">
      <c r="A254" s="96"/>
      <c r="B254" s="48"/>
      <c r="C254" s="48"/>
      <c r="D254" s="48"/>
      <c r="E254" s="48"/>
      <c r="F254" s="48"/>
    </row>
    <row r="255" spans="1:6" x14ac:dyDescent="0.2">
      <c r="A255" s="96"/>
      <c r="B255" s="48"/>
      <c r="C255" s="48"/>
      <c r="D255" s="48"/>
      <c r="E255" s="48"/>
      <c r="F255" s="48"/>
    </row>
    <row r="256" spans="1:6" x14ac:dyDescent="0.2">
      <c r="A256" s="96"/>
      <c r="B256" s="48"/>
      <c r="C256" s="48"/>
      <c r="D256" s="48"/>
      <c r="E256" s="48"/>
      <c r="F256" s="48"/>
    </row>
    <row r="257" spans="1:6" x14ac:dyDescent="0.2">
      <c r="A257" s="96"/>
      <c r="B257" s="48"/>
      <c r="C257" s="48"/>
      <c r="D257" s="48"/>
      <c r="E257" s="48"/>
      <c r="F257" s="48"/>
    </row>
    <row r="258" spans="1:6" x14ac:dyDescent="0.2">
      <c r="A258" s="96"/>
      <c r="B258" s="48"/>
      <c r="C258" s="48"/>
      <c r="D258" s="48"/>
      <c r="E258" s="48"/>
      <c r="F258" s="48"/>
    </row>
    <row r="259" spans="1:6" x14ac:dyDescent="0.2">
      <c r="A259" s="96"/>
      <c r="B259" s="48"/>
      <c r="C259" s="48"/>
      <c r="D259" s="48"/>
      <c r="E259" s="48"/>
      <c r="F259" s="48"/>
    </row>
    <row r="260" spans="1:6" x14ac:dyDescent="0.2">
      <c r="A260" s="96"/>
      <c r="B260" s="48"/>
      <c r="C260" s="48"/>
      <c r="D260" s="48"/>
      <c r="E260" s="48"/>
      <c r="F260" s="48"/>
    </row>
    <row r="261" spans="1:6" x14ac:dyDescent="0.2">
      <c r="A261" s="96"/>
      <c r="B261" s="48"/>
      <c r="C261" s="48"/>
      <c r="D261" s="48"/>
      <c r="E261" s="48"/>
      <c r="F261" s="48"/>
    </row>
    <row r="262" spans="1:6" x14ac:dyDescent="0.2">
      <c r="A262" s="96"/>
      <c r="B262" s="48"/>
      <c r="C262" s="48"/>
      <c r="D262" s="48"/>
      <c r="E262" s="48"/>
      <c r="F262" s="48"/>
    </row>
    <row r="263" spans="1:6" x14ac:dyDescent="0.2">
      <c r="A263" s="96"/>
      <c r="B263" s="48"/>
      <c r="C263" s="48"/>
      <c r="D263" s="48"/>
      <c r="E263" s="48"/>
      <c r="F263" s="48"/>
    </row>
    <row r="264" spans="1:6" x14ac:dyDescent="0.2">
      <c r="A264" s="96"/>
      <c r="B264" s="48"/>
      <c r="C264" s="48"/>
      <c r="D264" s="48"/>
      <c r="E264" s="48"/>
      <c r="F264" s="48"/>
    </row>
    <row r="265" spans="1:6" x14ac:dyDescent="0.2">
      <c r="A265" s="96"/>
      <c r="B265" s="48"/>
      <c r="C265" s="48"/>
      <c r="D265" s="48"/>
      <c r="E265" s="48"/>
      <c r="F265" s="48"/>
    </row>
    <row r="266" spans="1:6" x14ac:dyDescent="0.2">
      <c r="A266" s="96"/>
      <c r="B266" s="48"/>
      <c r="C266" s="48"/>
      <c r="D266" s="48"/>
      <c r="E266" s="48"/>
      <c r="F266" s="48"/>
    </row>
    <row r="267" spans="1:6" x14ac:dyDescent="0.2">
      <c r="A267" s="96"/>
      <c r="B267" s="48"/>
      <c r="C267" s="48"/>
      <c r="D267" s="48"/>
      <c r="E267" s="48"/>
      <c r="F267" s="48"/>
    </row>
    <row r="268" spans="1:6" x14ac:dyDescent="0.2">
      <c r="A268" s="96"/>
      <c r="B268" s="48"/>
      <c r="C268" s="48"/>
      <c r="D268" s="48"/>
      <c r="E268" s="48"/>
      <c r="F268" s="48"/>
    </row>
    <row r="269" spans="1:6" x14ac:dyDescent="0.2">
      <c r="A269" s="96"/>
      <c r="B269" s="48"/>
      <c r="C269" s="48"/>
      <c r="D269" s="48"/>
      <c r="E269" s="48"/>
      <c r="F269" s="48"/>
    </row>
    <row r="270" spans="1:6" x14ac:dyDescent="0.2">
      <c r="A270" s="96"/>
      <c r="B270" s="48"/>
      <c r="C270" s="48"/>
      <c r="D270" s="48"/>
      <c r="E270" s="48"/>
      <c r="F270" s="48"/>
    </row>
    <row r="271" spans="1:6" x14ac:dyDescent="0.2">
      <c r="A271" s="96"/>
      <c r="B271" s="48"/>
      <c r="C271" s="48"/>
      <c r="D271" s="48"/>
      <c r="E271" s="48"/>
      <c r="F271" s="48"/>
    </row>
    <row r="272" spans="1:6" x14ac:dyDescent="0.2">
      <c r="A272" s="96"/>
      <c r="B272" s="48"/>
      <c r="C272" s="48"/>
      <c r="D272" s="48"/>
      <c r="E272" s="48"/>
      <c r="F272" s="48"/>
    </row>
    <row r="273" spans="1:6" x14ac:dyDescent="0.2">
      <c r="A273" s="96"/>
      <c r="B273" s="48"/>
      <c r="C273" s="48"/>
      <c r="D273" s="48"/>
      <c r="E273" s="48"/>
      <c r="F273" s="48"/>
    </row>
    <row r="274" spans="1:6" x14ac:dyDescent="0.2">
      <c r="A274" s="96"/>
      <c r="B274" s="48"/>
      <c r="C274" s="48"/>
      <c r="D274" s="48"/>
      <c r="E274" s="48"/>
      <c r="F274" s="48"/>
    </row>
    <row r="275" spans="1:6" x14ac:dyDescent="0.2">
      <c r="A275" s="96"/>
      <c r="B275" s="48"/>
      <c r="C275" s="48"/>
      <c r="D275" s="48"/>
      <c r="E275" s="48"/>
      <c r="F275" s="48"/>
    </row>
    <row r="276" spans="1:6" x14ac:dyDescent="0.2">
      <c r="A276" s="96"/>
      <c r="B276" s="48"/>
      <c r="C276" s="48"/>
      <c r="D276" s="48"/>
      <c r="E276" s="48"/>
      <c r="F276" s="48"/>
    </row>
    <row r="277" spans="1:6" x14ac:dyDescent="0.2">
      <c r="A277" s="96"/>
      <c r="B277" s="48"/>
      <c r="C277" s="48"/>
      <c r="D277" s="48"/>
      <c r="E277" s="48"/>
      <c r="F277" s="48"/>
    </row>
    <row r="278" spans="1:6" x14ac:dyDescent="0.2">
      <c r="A278" s="96"/>
      <c r="B278" s="48"/>
      <c r="C278" s="48"/>
      <c r="D278" s="48"/>
      <c r="E278" s="48"/>
      <c r="F278" s="48"/>
    </row>
    <row r="279" spans="1:6" x14ac:dyDescent="0.2">
      <c r="A279" s="96"/>
      <c r="B279" s="48"/>
      <c r="C279" s="48"/>
      <c r="D279" s="48"/>
      <c r="E279" s="48"/>
      <c r="F279" s="48"/>
    </row>
    <row r="280" spans="1:6" x14ac:dyDescent="0.2">
      <c r="A280" s="96"/>
      <c r="B280" s="48"/>
      <c r="C280" s="48"/>
      <c r="D280" s="48"/>
      <c r="E280" s="48"/>
      <c r="F280" s="48"/>
    </row>
    <row r="281" spans="1:6" x14ac:dyDescent="0.2">
      <c r="A281" s="96"/>
      <c r="B281" s="48"/>
      <c r="C281" s="48"/>
      <c r="D281" s="48"/>
      <c r="E281" s="48"/>
      <c r="F281" s="48"/>
    </row>
    <row r="282" spans="1:6" x14ac:dyDescent="0.2">
      <c r="A282" s="96"/>
      <c r="B282" s="48"/>
      <c r="C282" s="48"/>
      <c r="D282" s="48"/>
      <c r="E282" s="48"/>
      <c r="F282" s="48"/>
    </row>
    <row r="283" spans="1:6" x14ac:dyDescent="0.2">
      <c r="A283" s="96"/>
      <c r="B283" s="48"/>
      <c r="C283" s="48"/>
      <c r="D283" s="48"/>
      <c r="E283" s="48"/>
      <c r="F283" s="48"/>
    </row>
    <row r="284" spans="1:6" x14ac:dyDescent="0.2">
      <c r="A284" s="96"/>
      <c r="B284" s="48"/>
      <c r="C284" s="48"/>
      <c r="D284" s="48"/>
      <c r="E284" s="48"/>
      <c r="F284" s="48"/>
    </row>
    <row r="285" spans="1:6" x14ac:dyDescent="0.2">
      <c r="A285" s="96"/>
      <c r="B285" s="48"/>
      <c r="C285" s="48"/>
      <c r="D285" s="48"/>
      <c r="E285" s="48"/>
      <c r="F285" s="48"/>
    </row>
    <row r="286" spans="1:6" x14ac:dyDescent="0.2">
      <c r="A286" s="96"/>
      <c r="B286" s="48"/>
      <c r="C286" s="48"/>
      <c r="D286" s="48"/>
      <c r="E286" s="48"/>
      <c r="F286" s="48"/>
    </row>
    <row r="287" spans="1:6" x14ac:dyDescent="0.2">
      <c r="A287" s="96"/>
      <c r="B287" s="48"/>
      <c r="C287" s="48"/>
      <c r="D287" s="48"/>
      <c r="E287" s="48"/>
      <c r="F287" s="48"/>
    </row>
    <row r="288" spans="1:6" x14ac:dyDescent="0.2">
      <c r="A288" s="96"/>
      <c r="B288" s="48"/>
      <c r="C288" s="48"/>
      <c r="D288" s="48"/>
      <c r="E288" s="48"/>
      <c r="F288" s="48"/>
    </row>
    <row r="289" spans="1:6" x14ac:dyDescent="0.2">
      <c r="A289" s="96"/>
      <c r="B289" s="48"/>
      <c r="C289" s="48"/>
      <c r="D289" s="48"/>
      <c r="E289" s="48"/>
      <c r="F289" s="48"/>
    </row>
    <row r="290" spans="1:6" x14ac:dyDescent="0.2">
      <c r="A290" s="96"/>
      <c r="B290" s="48"/>
      <c r="C290" s="48"/>
      <c r="D290" s="48"/>
      <c r="E290" s="48"/>
      <c r="F290" s="48"/>
    </row>
    <row r="291" spans="1:6" x14ac:dyDescent="0.2">
      <c r="A291" s="96"/>
      <c r="B291" s="48"/>
      <c r="C291" s="48"/>
      <c r="D291" s="48"/>
      <c r="E291" s="48"/>
      <c r="F291" s="48"/>
    </row>
    <row r="292" spans="1:6" x14ac:dyDescent="0.2">
      <c r="A292" s="96"/>
      <c r="B292" s="48"/>
      <c r="C292" s="48"/>
      <c r="D292" s="48"/>
      <c r="E292" s="48"/>
      <c r="F292" s="48"/>
    </row>
    <row r="293" spans="1:6" x14ac:dyDescent="0.2">
      <c r="A293" s="96"/>
      <c r="B293" s="48"/>
      <c r="C293" s="48"/>
      <c r="D293" s="48"/>
      <c r="E293" s="48"/>
      <c r="F293" s="48"/>
    </row>
    <row r="294" spans="1:6" x14ac:dyDescent="0.2">
      <c r="A294" s="96"/>
      <c r="B294" s="48"/>
      <c r="C294" s="48"/>
      <c r="D294" s="48"/>
      <c r="E294" s="48"/>
      <c r="F294" s="48"/>
    </row>
    <row r="295" spans="1:6" x14ac:dyDescent="0.2">
      <c r="A295" s="96"/>
      <c r="B295" s="48"/>
      <c r="C295" s="48"/>
      <c r="D295" s="48"/>
      <c r="E295" s="48"/>
      <c r="F295" s="48"/>
    </row>
    <row r="296" spans="1:6" x14ac:dyDescent="0.2">
      <c r="A296" s="96"/>
      <c r="B296" s="48"/>
      <c r="C296" s="48"/>
      <c r="D296" s="48"/>
      <c r="E296" s="48"/>
      <c r="F296" s="48"/>
    </row>
    <row r="297" spans="1:6" x14ac:dyDescent="0.2">
      <c r="A297" s="96"/>
      <c r="B297" s="48"/>
      <c r="C297" s="48"/>
      <c r="D297" s="48"/>
      <c r="E297" s="48"/>
      <c r="F297" s="48"/>
    </row>
    <row r="298" spans="1:6" x14ac:dyDescent="0.2">
      <c r="A298" s="96"/>
      <c r="B298" s="48"/>
      <c r="C298" s="48"/>
      <c r="D298" s="48"/>
      <c r="E298" s="48"/>
      <c r="F298" s="48"/>
    </row>
    <row r="299" spans="1:6" x14ac:dyDescent="0.2">
      <c r="A299" s="96"/>
      <c r="B299" s="48"/>
      <c r="C299" s="48"/>
      <c r="D299" s="48"/>
      <c r="E299" s="48"/>
      <c r="F299" s="48"/>
    </row>
    <row r="300" spans="1:6" x14ac:dyDescent="0.2">
      <c r="A300" s="96"/>
      <c r="B300" s="48"/>
      <c r="C300" s="48"/>
      <c r="D300" s="48"/>
      <c r="E300" s="48"/>
      <c r="F300" s="48"/>
    </row>
    <row r="301" spans="1:6" x14ac:dyDescent="0.2">
      <c r="A301" s="96"/>
      <c r="B301" s="48"/>
      <c r="C301" s="48"/>
      <c r="D301" s="48"/>
      <c r="E301" s="48"/>
      <c r="F301" s="48"/>
    </row>
    <row r="302" spans="1:6" x14ac:dyDescent="0.2">
      <c r="A302" s="96"/>
      <c r="B302" s="48"/>
      <c r="C302" s="48"/>
      <c r="D302" s="48"/>
      <c r="E302" s="48"/>
      <c r="F302" s="48"/>
    </row>
    <row r="303" spans="1:6" x14ac:dyDescent="0.2">
      <c r="A303" s="96"/>
      <c r="B303" s="48"/>
      <c r="C303" s="48"/>
      <c r="D303" s="48"/>
      <c r="E303" s="48"/>
      <c r="F303" s="48"/>
    </row>
    <row r="304" spans="1:6" x14ac:dyDescent="0.2">
      <c r="A304" s="96"/>
      <c r="B304" s="48"/>
      <c r="C304" s="48"/>
      <c r="D304" s="48"/>
      <c r="E304" s="48"/>
      <c r="F304" s="48"/>
    </row>
    <row r="305" spans="1:6" x14ac:dyDescent="0.2">
      <c r="A305" s="96"/>
      <c r="B305" s="48"/>
      <c r="C305" s="48"/>
      <c r="D305" s="48"/>
      <c r="E305" s="48"/>
      <c r="F305" s="48"/>
    </row>
    <row r="306" spans="1:6" x14ac:dyDescent="0.2">
      <c r="A306" s="96"/>
      <c r="B306" s="48"/>
      <c r="C306" s="48"/>
      <c r="D306" s="48"/>
      <c r="E306" s="48"/>
      <c r="F306" s="48"/>
    </row>
    <row r="307" spans="1:6" x14ac:dyDescent="0.2">
      <c r="A307" s="96"/>
      <c r="B307" s="48"/>
      <c r="C307" s="48"/>
      <c r="D307" s="48"/>
      <c r="E307" s="48"/>
      <c r="F307" s="48"/>
    </row>
    <row r="308" spans="1:6" x14ac:dyDescent="0.2">
      <c r="A308" s="96"/>
      <c r="B308" s="48"/>
      <c r="C308" s="48"/>
      <c r="D308" s="48"/>
      <c r="E308" s="48"/>
      <c r="F308" s="48"/>
    </row>
    <row r="309" spans="1:6" x14ac:dyDescent="0.2">
      <c r="A309" s="96"/>
      <c r="B309" s="48"/>
      <c r="C309" s="48"/>
      <c r="D309" s="48"/>
      <c r="E309" s="48"/>
      <c r="F309" s="48"/>
    </row>
    <row r="310" spans="1:6" x14ac:dyDescent="0.2">
      <c r="A310" s="96"/>
      <c r="B310" s="48"/>
      <c r="C310" s="48"/>
      <c r="D310" s="48"/>
      <c r="E310" s="48"/>
      <c r="F310" s="48"/>
    </row>
    <row r="311" spans="1:6" x14ac:dyDescent="0.2">
      <c r="A311" s="96"/>
      <c r="B311" s="48"/>
      <c r="C311" s="48"/>
      <c r="D311" s="48"/>
      <c r="E311" s="48"/>
      <c r="F311" s="48"/>
    </row>
    <row r="312" spans="1:6" x14ac:dyDescent="0.2">
      <c r="A312" s="96"/>
      <c r="B312" s="48"/>
      <c r="C312" s="48"/>
      <c r="D312" s="48"/>
      <c r="E312" s="48"/>
      <c r="F312" s="48"/>
    </row>
    <row r="313" spans="1:6" x14ac:dyDescent="0.2">
      <c r="A313" s="96"/>
      <c r="B313" s="48"/>
      <c r="C313" s="48"/>
      <c r="D313" s="48"/>
      <c r="E313" s="48"/>
      <c r="F313" s="48"/>
    </row>
    <row r="314" spans="1:6" x14ac:dyDescent="0.2">
      <c r="A314" s="96"/>
      <c r="B314" s="48"/>
      <c r="C314" s="48"/>
      <c r="D314" s="48"/>
      <c r="E314" s="48"/>
      <c r="F314" s="48"/>
    </row>
    <row r="315" spans="1:6" x14ac:dyDescent="0.2">
      <c r="A315" s="96"/>
      <c r="B315" s="48"/>
      <c r="C315" s="48"/>
      <c r="D315" s="48"/>
      <c r="E315" s="48"/>
      <c r="F315" s="48"/>
    </row>
    <row r="316" spans="1:6" x14ac:dyDescent="0.2">
      <c r="A316" s="96"/>
      <c r="B316" s="48"/>
      <c r="C316" s="48"/>
      <c r="D316" s="48"/>
      <c r="E316" s="48"/>
      <c r="F316" s="48"/>
    </row>
    <row r="317" spans="1:6" x14ac:dyDescent="0.2">
      <c r="A317" s="96"/>
      <c r="B317" s="48"/>
      <c r="C317" s="48"/>
      <c r="D317" s="48"/>
      <c r="E317" s="48"/>
      <c r="F317" s="48"/>
    </row>
    <row r="318" spans="1:6" x14ac:dyDescent="0.2">
      <c r="A318" s="96"/>
      <c r="B318" s="48"/>
      <c r="C318" s="48"/>
      <c r="D318" s="48"/>
      <c r="E318" s="48"/>
      <c r="F318" s="48"/>
    </row>
    <row r="319" spans="1:6" x14ac:dyDescent="0.2">
      <c r="A319" s="96"/>
      <c r="B319" s="48"/>
      <c r="C319" s="48"/>
      <c r="D319" s="48"/>
      <c r="E319" s="48"/>
      <c r="F319" s="48"/>
    </row>
    <row r="320" spans="1:6" x14ac:dyDescent="0.2">
      <c r="A320" s="96"/>
      <c r="B320" s="48"/>
      <c r="C320" s="48"/>
      <c r="D320" s="48"/>
      <c r="E320" s="48"/>
      <c r="F320" s="48"/>
    </row>
    <row r="321" spans="1:6" x14ac:dyDescent="0.2">
      <c r="A321" s="96"/>
      <c r="B321" s="48"/>
      <c r="C321" s="48"/>
      <c r="D321" s="48"/>
      <c r="E321" s="48"/>
      <c r="F321" s="48"/>
    </row>
    <row r="322" spans="1:6" x14ac:dyDescent="0.2">
      <c r="A322" s="96"/>
      <c r="B322" s="48"/>
      <c r="C322" s="48"/>
      <c r="D322" s="48"/>
      <c r="E322" s="48"/>
      <c r="F322" s="48"/>
    </row>
    <row r="323" spans="1:6" x14ac:dyDescent="0.2">
      <c r="A323" s="96"/>
      <c r="B323" s="48"/>
      <c r="C323" s="48"/>
      <c r="D323" s="48"/>
      <c r="E323" s="48"/>
      <c r="F323" s="48"/>
    </row>
    <row r="324" spans="1:6" x14ac:dyDescent="0.2">
      <c r="A324" s="96"/>
      <c r="B324" s="48"/>
      <c r="C324" s="48"/>
      <c r="D324" s="48"/>
      <c r="E324" s="48"/>
      <c r="F324" s="48"/>
    </row>
    <row r="325" spans="1:6" x14ac:dyDescent="0.2">
      <c r="A325" s="96"/>
      <c r="B325" s="48"/>
      <c r="C325" s="48"/>
      <c r="D325" s="48"/>
      <c r="E325" s="48"/>
      <c r="F325" s="48"/>
    </row>
    <row r="326" spans="1:6" x14ac:dyDescent="0.2">
      <c r="A326" s="96"/>
      <c r="B326" s="48"/>
      <c r="C326" s="48"/>
      <c r="D326" s="48"/>
      <c r="E326" s="48"/>
      <c r="F326" s="48"/>
    </row>
    <row r="327" spans="1:6" x14ac:dyDescent="0.2">
      <c r="A327" s="96"/>
      <c r="B327" s="48"/>
      <c r="C327" s="48"/>
      <c r="D327" s="48"/>
      <c r="E327" s="48"/>
      <c r="F327" s="48"/>
    </row>
    <row r="328" spans="1:6" x14ac:dyDescent="0.2">
      <c r="A328" s="96"/>
      <c r="B328" s="48"/>
      <c r="C328" s="48"/>
      <c r="D328" s="48"/>
      <c r="E328" s="48"/>
      <c r="F328" s="48"/>
    </row>
    <row r="329" spans="1:6" x14ac:dyDescent="0.2">
      <c r="A329" s="96"/>
      <c r="B329" s="48"/>
      <c r="C329" s="48"/>
      <c r="D329" s="48"/>
      <c r="E329" s="48"/>
      <c r="F329" s="48"/>
    </row>
    <row r="330" spans="1:6" x14ac:dyDescent="0.2">
      <c r="A330" s="96"/>
      <c r="B330" s="48"/>
      <c r="C330" s="48"/>
      <c r="D330" s="48"/>
      <c r="E330" s="48"/>
      <c r="F330" s="48"/>
    </row>
    <row r="331" spans="1:6" x14ac:dyDescent="0.2">
      <c r="A331" s="96"/>
      <c r="B331" s="48"/>
      <c r="C331" s="48"/>
      <c r="D331" s="48"/>
      <c r="E331" s="48"/>
      <c r="F331" s="48"/>
    </row>
    <row r="332" spans="1:6" x14ac:dyDescent="0.2">
      <c r="A332" s="96"/>
      <c r="B332" s="48"/>
      <c r="C332" s="48"/>
      <c r="D332" s="48"/>
      <c r="E332" s="48"/>
      <c r="F332" s="48"/>
    </row>
    <row r="333" spans="1:6" x14ac:dyDescent="0.2">
      <c r="A333" s="96"/>
      <c r="B333" s="48"/>
      <c r="C333" s="48"/>
      <c r="D333" s="48"/>
      <c r="E333" s="48"/>
      <c r="F333" s="48"/>
    </row>
    <row r="334" spans="1:6" x14ac:dyDescent="0.2">
      <c r="A334" s="96"/>
      <c r="B334" s="48"/>
      <c r="C334" s="48"/>
      <c r="D334" s="48"/>
      <c r="E334" s="48"/>
      <c r="F334" s="48"/>
    </row>
    <row r="335" spans="1:6" x14ac:dyDescent="0.2">
      <c r="A335" s="96"/>
      <c r="B335" s="48"/>
      <c r="C335" s="48"/>
      <c r="D335" s="48"/>
      <c r="E335" s="48"/>
      <c r="F335" s="48"/>
    </row>
    <row r="336" spans="1:6" x14ac:dyDescent="0.2">
      <c r="A336" s="96"/>
      <c r="B336" s="48"/>
      <c r="C336" s="48"/>
      <c r="D336" s="48"/>
      <c r="E336" s="48"/>
      <c r="F336" s="48"/>
    </row>
    <row r="337" spans="1:6" x14ac:dyDescent="0.2">
      <c r="A337" s="96"/>
      <c r="B337" s="48"/>
      <c r="C337" s="48"/>
      <c r="D337" s="48"/>
      <c r="E337" s="48"/>
      <c r="F337" s="48"/>
    </row>
    <row r="338" spans="1:6" x14ac:dyDescent="0.2">
      <c r="A338" s="96"/>
      <c r="B338" s="48"/>
      <c r="C338" s="48"/>
      <c r="D338" s="48"/>
      <c r="E338" s="48"/>
      <c r="F338" s="48"/>
    </row>
    <row r="339" spans="1:6" x14ac:dyDescent="0.2">
      <c r="A339" s="96"/>
      <c r="B339" s="48"/>
      <c r="C339" s="48"/>
      <c r="D339" s="48"/>
      <c r="E339" s="48"/>
      <c r="F339" s="48"/>
    </row>
    <row r="340" spans="1:6" x14ac:dyDescent="0.2">
      <c r="A340" s="96"/>
      <c r="B340" s="48"/>
      <c r="C340" s="48"/>
      <c r="D340" s="48"/>
      <c r="E340" s="48"/>
      <c r="F340" s="48"/>
    </row>
    <row r="341" spans="1:6" x14ac:dyDescent="0.2">
      <c r="A341" s="96"/>
      <c r="B341" s="48"/>
      <c r="C341" s="48"/>
      <c r="D341" s="48"/>
      <c r="E341" s="48"/>
      <c r="F341" s="48"/>
    </row>
    <row r="342" spans="1:6" x14ac:dyDescent="0.2">
      <c r="A342" s="96"/>
      <c r="B342" s="48"/>
      <c r="C342" s="48"/>
      <c r="D342" s="48"/>
      <c r="E342" s="48"/>
      <c r="F342" s="48"/>
    </row>
    <row r="343" spans="1:6" x14ac:dyDescent="0.2">
      <c r="A343" s="96"/>
      <c r="B343" s="48"/>
      <c r="C343" s="48"/>
      <c r="D343" s="48"/>
      <c r="E343" s="48"/>
      <c r="F343" s="48"/>
    </row>
    <row r="344" spans="1:6" x14ac:dyDescent="0.2">
      <c r="A344" s="96"/>
      <c r="B344" s="48"/>
      <c r="C344" s="48"/>
      <c r="D344" s="48"/>
      <c r="E344" s="48"/>
      <c r="F344" s="48"/>
    </row>
    <row r="345" spans="1:6" x14ac:dyDescent="0.2">
      <c r="A345" s="96"/>
      <c r="B345" s="48"/>
      <c r="C345" s="48"/>
      <c r="D345" s="48"/>
      <c r="E345" s="48"/>
      <c r="F345" s="48"/>
    </row>
    <row r="346" spans="1:6" x14ac:dyDescent="0.2">
      <c r="A346" s="96"/>
      <c r="B346" s="48"/>
      <c r="C346" s="48"/>
      <c r="D346" s="48"/>
      <c r="E346" s="48"/>
      <c r="F346" s="48"/>
    </row>
    <row r="347" spans="1:6" x14ac:dyDescent="0.2">
      <c r="A347" s="96"/>
      <c r="B347" s="48"/>
      <c r="C347" s="48"/>
      <c r="D347" s="48"/>
      <c r="E347" s="48"/>
      <c r="F347" s="48"/>
    </row>
    <row r="348" spans="1:6" x14ac:dyDescent="0.2">
      <c r="A348" s="96"/>
      <c r="B348" s="48"/>
      <c r="C348" s="48"/>
      <c r="D348" s="48"/>
      <c r="E348" s="48"/>
      <c r="F348" s="48"/>
    </row>
    <row r="349" spans="1:6" x14ac:dyDescent="0.2">
      <c r="A349" s="96"/>
      <c r="B349" s="48"/>
      <c r="C349" s="48"/>
      <c r="D349" s="48"/>
      <c r="E349" s="48"/>
      <c r="F349" s="48"/>
    </row>
    <row r="350" spans="1:6" x14ac:dyDescent="0.2">
      <c r="A350" s="96"/>
      <c r="B350" s="48"/>
      <c r="C350" s="48"/>
      <c r="D350" s="48"/>
      <c r="E350" s="48"/>
      <c r="F350" s="48"/>
    </row>
    <row r="351" spans="1:6" x14ac:dyDescent="0.2">
      <c r="A351" s="96"/>
      <c r="B351" s="48"/>
      <c r="C351" s="48"/>
      <c r="D351" s="48"/>
      <c r="E351" s="48"/>
      <c r="F351" s="48"/>
    </row>
    <row r="352" spans="1:6" x14ac:dyDescent="0.2">
      <c r="A352" s="96"/>
      <c r="B352" s="48"/>
      <c r="C352" s="48"/>
      <c r="D352" s="48"/>
      <c r="E352" s="48"/>
      <c r="F352" s="48"/>
    </row>
    <row r="353" spans="1:6" x14ac:dyDescent="0.2">
      <c r="A353" s="96"/>
      <c r="B353" s="48"/>
      <c r="C353" s="48"/>
      <c r="D353" s="48"/>
      <c r="E353" s="48"/>
      <c r="F353" s="48"/>
    </row>
    <row r="354" spans="1:6" x14ac:dyDescent="0.2">
      <c r="A354" s="96"/>
      <c r="B354" s="48"/>
      <c r="C354" s="48"/>
      <c r="D354" s="48"/>
      <c r="E354" s="48"/>
      <c r="F354" s="48"/>
    </row>
    <row r="355" spans="1:6" x14ac:dyDescent="0.2">
      <c r="A355" s="96"/>
      <c r="B355" s="48"/>
      <c r="C355" s="48"/>
      <c r="D355" s="48"/>
      <c r="E355" s="48"/>
      <c r="F355" s="48"/>
    </row>
    <row r="356" spans="1:6" x14ac:dyDescent="0.2">
      <c r="A356" s="96"/>
      <c r="B356" s="48"/>
      <c r="C356" s="48"/>
      <c r="D356" s="48"/>
      <c r="E356" s="48"/>
      <c r="F356" s="48"/>
    </row>
    <row r="357" spans="1:6" x14ac:dyDescent="0.2">
      <c r="A357" s="96"/>
      <c r="B357" s="48"/>
      <c r="C357" s="48"/>
      <c r="D357" s="48"/>
      <c r="E357" s="48"/>
      <c r="F357" s="48"/>
    </row>
    <row r="358" spans="1:6" x14ac:dyDescent="0.2">
      <c r="A358" s="96"/>
      <c r="B358" s="48"/>
      <c r="C358" s="48"/>
      <c r="D358" s="48"/>
      <c r="E358" s="48"/>
      <c r="F358" s="48"/>
    </row>
    <row r="359" spans="1:6" x14ac:dyDescent="0.2">
      <c r="A359" s="96"/>
      <c r="B359" s="48"/>
      <c r="C359" s="48"/>
      <c r="D359" s="48"/>
      <c r="E359" s="48"/>
      <c r="F359" s="48"/>
    </row>
    <row r="360" spans="1:6" x14ac:dyDescent="0.2">
      <c r="A360" s="96"/>
      <c r="B360" s="48"/>
      <c r="C360" s="48"/>
      <c r="D360" s="48"/>
      <c r="E360" s="48"/>
      <c r="F360" s="48"/>
    </row>
    <row r="361" spans="1:6" x14ac:dyDescent="0.2">
      <c r="A361" s="96"/>
      <c r="B361" s="48"/>
      <c r="C361" s="48"/>
      <c r="D361" s="48"/>
      <c r="E361" s="48"/>
      <c r="F361" s="48"/>
    </row>
    <row r="362" spans="1:6" x14ac:dyDescent="0.2">
      <c r="A362" s="96"/>
      <c r="B362" s="48"/>
      <c r="C362" s="48"/>
      <c r="D362" s="48"/>
      <c r="E362" s="48"/>
      <c r="F362" s="48"/>
    </row>
    <row r="363" spans="1:6" x14ac:dyDescent="0.2">
      <c r="A363" s="96"/>
      <c r="B363" s="48"/>
      <c r="C363" s="48"/>
      <c r="D363" s="48"/>
      <c r="E363" s="48"/>
      <c r="F363" s="48"/>
    </row>
    <row r="364" spans="1:6" x14ac:dyDescent="0.2">
      <c r="A364" s="96"/>
      <c r="B364" s="48"/>
      <c r="C364" s="48"/>
      <c r="D364" s="48"/>
      <c r="E364" s="48"/>
      <c r="F364" s="48"/>
    </row>
    <row r="365" spans="1:6" x14ac:dyDescent="0.2">
      <c r="A365" s="96"/>
      <c r="B365" s="48"/>
      <c r="C365" s="48"/>
      <c r="D365" s="48"/>
      <c r="E365" s="48"/>
      <c r="F365" s="48"/>
    </row>
    <row r="366" spans="1:6" x14ac:dyDescent="0.2">
      <c r="A366" s="96"/>
      <c r="B366" s="48"/>
      <c r="C366" s="48"/>
      <c r="D366" s="48"/>
      <c r="E366" s="48"/>
      <c r="F366" s="48"/>
    </row>
    <row r="367" spans="1:6" x14ac:dyDescent="0.2">
      <c r="A367" s="96"/>
      <c r="B367" s="48"/>
      <c r="C367" s="48"/>
      <c r="D367" s="48"/>
      <c r="E367" s="48"/>
      <c r="F367" s="48"/>
    </row>
    <row r="368" spans="1:6" x14ac:dyDescent="0.2">
      <c r="A368" s="96"/>
      <c r="B368" s="48"/>
      <c r="C368" s="48"/>
      <c r="D368" s="48"/>
      <c r="E368" s="48"/>
      <c r="F368" s="48"/>
    </row>
    <row r="369" spans="1:6" x14ac:dyDescent="0.2">
      <c r="A369" s="96"/>
      <c r="B369" s="48"/>
      <c r="C369" s="48"/>
      <c r="D369" s="48"/>
      <c r="E369" s="48"/>
      <c r="F369" s="48"/>
    </row>
    <row r="370" spans="1:6" x14ac:dyDescent="0.2">
      <c r="A370" s="96"/>
      <c r="B370" s="48"/>
      <c r="C370" s="48"/>
      <c r="D370" s="48"/>
      <c r="E370" s="48"/>
      <c r="F370" s="48"/>
    </row>
    <row r="371" spans="1:6" x14ac:dyDescent="0.2">
      <c r="A371" s="96"/>
      <c r="B371" s="48"/>
      <c r="C371" s="48"/>
      <c r="D371" s="48"/>
      <c r="E371" s="48"/>
      <c r="F371" s="48"/>
    </row>
    <row r="372" spans="1:6" x14ac:dyDescent="0.2">
      <c r="A372" s="96"/>
      <c r="B372" s="48"/>
      <c r="C372" s="48"/>
      <c r="D372" s="48"/>
      <c r="E372" s="48"/>
      <c r="F372" s="48"/>
    </row>
    <row r="373" spans="1:6" x14ac:dyDescent="0.2">
      <c r="A373" s="96"/>
      <c r="B373" s="48"/>
      <c r="C373" s="48"/>
      <c r="D373" s="48"/>
      <c r="E373" s="48"/>
      <c r="F373" s="48"/>
    </row>
    <row r="374" spans="1:6" x14ac:dyDescent="0.2">
      <c r="A374" s="96"/>
      <c r="B374" s="48"/>
      <c r="C374" s="48"/>
      <c r="D374" s="48"/>
      <c r="E374" s="48"/>
      <c r="F374" s="48"/>
    </row>
    <row r="375" spans="1:6" x14ac:dyDescent="0.2">
      <c r="A375" s="96"/>
      <c r="B375" s="48"/>
      <c r="C375" s="48"/>
      <c r="D375" s="48"/>
      <c r="E375" s="48"/>
      <c r="F375" s="48"/>
    </row>
    <row r="376" spans="1:6" x14ac:dyDescent="0.2">
      <c r="A376" s="96"/>
      <c r="B376" s="48"/>
      <c r="C376" s="48"/>
      <c r="D376" s="48"/>
      <c r="E376" s="48"/>
      <c r="F376" s="48"/>
    </row>
    <row r="377" spans="1:6" x14ac:dyDescent="0.2">
      <c r="A377" s="96"/>
      <c r="B377" s="48"/>
      <c r="C377" s="48"/>
      <c r="D377" s="48"/>
      <c r="E377" s="48"/>
      <c r="F377" s="48"/>
    </row>
    <row r="378" spans="1:6" x14ac:dyDescent="0.2">
      <c r="A378" s="96"/>
      <c r="B378" s="48"/>
      <c r="C378" s="48"/>
      <c r="D378" s="48"/>
      <c r="E378" s="48"/>
      <c r="F378" s="48"/>
    </row>
    <row r="379" spans="1:6" x14ac:dyDescent="0.2">
      <c r="A379" s="96"/>
      <c r="B379" s="48"/>
      <c r="C379" s="48"/>
      <c r="D379" s="48"/>
      <c r="E379" s="48"/>
      <c r="F379" s="48"/>
    </row>
    <row r="380" spans="1:6" x14ac:dyDescent="0.2">
      <c r="A380" s="96"/>
      <c r="B380" s="48"/>
      <c r="C380" s="48"/>
      <c r="D380" s="48"/>
      <c r="E380" s="48"/>
      <c r="F380" s="48"/>
    </row>
    <row r="381" spans="1:6" x14ac:dyDescent="0.2">
      <c r="A381" s="96"/>
      <c r="B381" s="48"/>
      <c r="C381" s="48"/>
      <c r="D381" s="48"/>
      <c r="E381" s="48"/>
      <c r="F381" s="48"/>
    </row>
    <row r="382" spans="1:6" x14ac:dyDescent="0.2">
      <c r="A382" s="96"/>
      <c r="B382" s="48"/>
      <c r="C382" s="48"/>
      <c r="D382" s="48"/>
      <c r="E382" s="48"/>
      <c r="F382" s="48"/>
    </row>
    <row r="383" spans="1:6" x14ac:dyDescent="0.2">
      <c r="A383" s="96"/>
      <c r="B383" s="48"/>
      <c r="C383" s="48"/>
      <c r="D383" s="48"/>
      <c r="E383" s="48"/>
      <c r="F383" s="48"/>
    </row>
    <row r="384" spans="1:6" x14ac:dyDescent="0.2">
      <c r="A384" s="96"/>
      <c r="B384" s="48"/>
      <c r="C384" s="48"/>
      <c r="D384" s="48"/>
      <c r="E384" s="48"/>
      <c r="F384" s="48"/>
    </row>
    <row r="385" spans="1:6" x14ac:dyDescent="0.2">
      <c r="A385" s="96"/>
      <c r="B385" s="48"/>
      <c r="C385" s="48"/>
      <c r="D385" s="48"/>
      <c r="E385" s="48"/>
      <c r="F385" s="48"/>
    </row>
    <row r="386" spans="1:6" x14ac:dyDescent="0.2">
      <c r="A386" s="96"/>
      <c r="B386" s="48"/>
      <c r="C386" s="48"/>
      <c r="D386" s="48"/>
      <c r="E386" s="48"/>
      <c r="F386" s="48"/>
    </row>
    <row r="387" spans="1:6" x14ac:dyDescent="0.2">
      <c r="A387" s="96"/>
      <c r="B387" s="48"/>
      <c r="C387" s="48"/>
      <c r="D387" s="48"/>
      <c r="E387" s="48"/>
      <c r="F387" s="48"/>
    </row>
    <row r="388" spans="1:6" x14ac:dyDescent="0.2">
      <c r="A388" s="96"/>
      <c r="B388" s="48"/>
      <c r="C388" s="48"/>
      <c r="D388" s="48"/>
      <c r="E388" s="48"/>
      <c r="F388" s="48"/>
    </row>
    <row r="389" spans="1:6" x14ac:dyDescent="0.2">
      <c r="A389" s="96"/>
      <c r="B389" s="48"/>
      <c r="C389" s="48"/>
      <c r="D389" s="48"/>
      <c r="E389" s="48"/>
      <c r="F389" s="48"/>
    </row>
    <row r="390" spans="1:6" x14ac:dyDescent="0.2">
      <c r="A390" s="96"/>
      <c r="B390" s="48"/>
      <c r="C390" s="48"/>
      <c r="D390" s="48"/>
      <c r="E390" s="48"/>
      <c r="F390" s="48"/>
    </row>
    <row r="391" spans="1:6" x14ac:dyDescent="0.2">
      <c r="A391" s="96"/>
      <c r="B391" s="48"/>
      <c r="C391" s="48"/>
      <c r="D391" s="48"/>
      <c r="E391" s="48"/>
      <c r="F391" s="48"/>
    </row>
    <row r="392" spans="1:6" x14ac:dyDescent="0.2">
      <c r="A392" s="96"/>
      <c r="B392" s="48"/>
      <c r="C392" s="48"/>
      <c r="D392" s="48"/>
      <c r="E392" s="48"/>
      <c r="F392" s="48"/>
    </row>
    <row r="393" spans="1:6" x14ac:dyDescent="0.2">
      <c r="A393" s="96"/>
      <c r="B393" s="48"/>
      <c r="C393" s="48"/>
      <c r="D393" s="48"/>
      <c r="E393" s="48"/>
      <c r="F393" s="48"/>
    </row>
    <row r="394" spans="1:6" x14ac:dyDescent="0.2">
      <c r="A394" s="96"/>
      <c r="B394" s="48"/>
      <c r="C394" s="48"/>
      <c r="D394" s="48"/>
      <c r="E394" s="48"/>
      <c r="F394" s="48"/>
    </row>
    <row r="395" spans="1:6" x14ac:dyDescent="0.2">
      <c r="A395" s="96"/>
      <c r="B395" s="48"/>
      <c r="C395" s="48"/>
      <c r="D395" s="48"/>
      <c r="E395" s="48"/>
      <c r="F395" s="48"/>
    </row>
    <row r="396" spans="1:6" x14ac:dyDescent="0.2">
      <c r="A396" s="96"/>
      <c r="B396" s="48"/>
      <c r="C396" s="48"/>
      <c r="D396" s="48"/>
      <c r="E396" s="48"/>
      <c r="F396" s="48"/>
    </row>
    <row r="397" spans="1:6" x14ac:dyDescent="0.2">
      <c r="A397" s="96"/>
      <c r="B397" s="48"/>
      <c r="C397" s="48"/>
      <c r="D397" s="48"/>
      <c r="E397" s="48"/>
      <c r="F397" s="48"/>
    </row>
    <row r="398" spans="1:6" x14ac:dyDescent="0.2">
      <c r="A398" s="96"/>
      <c r="B398" s="48"/>
      <c r="C398" s="48"/>
      <c r="D398" s="48"/>
      <c r="E398" s="48"/>
      <c r="F398" s="48"/>
    </row>
    <row r="399" spans="1:6" x14ac:dyDescent="0.2">
      <c r="A399" s="96"/>
      <c r="B399" s="48"/>
      <c r="C399" s="48"/>
      <c r="D399" s="48"/>
      <c r="E399" s="48"/>
      <c r="F399" s="48"/>
    </row>
    <row r="400" spans="1:6" x14ac:dyDescent="0.2">
      <c r="A400" s="96"/>
      <c r="B400" s="48"/>
      <c r="C400" s="48"/>
      <c r="D400" s="48"/>
      <c r="E400" s="48"/>
      <c r="F400" s="48"/>
    </row>
    <row r="401" spans="1:6" x14ac:dyDescent="0.2">
      <c r="A401" s="96"/>
      <c r="B401" s="48"/>
      <c r="C401" s="48"/>
      <c r="D401" s="48"/>
      <c r="E401" s="48"/>
      <c r="F401" s="48"/>
    </row>
    <row r="402" spans="1:6" x14ac:dyDescent="0.2">
      <c r="A402" s="96"/>
      <c r="B402" s="48"/>
      <c r="C402" s="48"/>
      <c r="D402" s="48"/>
      <c r="E402" s="48"/>
      <c r="F402" s="48"/>
    </row>
    <row r="403" spans="1:6" x14ac:dyDescent="0.2">
      <c r="A403" s="96"/>
      <c r="B403" s="48"/>
      <c r="C403" s="48"/>
      <c r="D403" s="48"/>
      <c r="E403" s="48"/>
      <c r="F403" s="48"/>
    </row>
    <row r="404" spans="1:6" x14ac:dyDescent="0.2">
      <c r="A404" s="96"/>
      <c r="B404" s="48"/>
      <c r="C404" s="48"/>
      <c r="D404" s="48"/>
      <c r="E404" s="48"/>
      <c r="F404" s="48"/>
    </row>
    <row r="405" spans="1:6" x14ac:dyDescent="0.2">
      <c r="A405" s="96"/>
      <c r="B405" s="48"/>
      <c r="C405" s="48"/>
      <c r="D405" s="48"/>
      <c r="E405" s="48"/>
      <c r="F405" s="48"/>
    </row>
    <row r="406" spans="1:6" x14ac:dyDescent="0.2">
      <c r="A406" s="96"/>
      <c r="B406" s="48"/>
      <c r="C406" s="48"/>
      <c r="D406" s="48"/>
      <c r="E406" s="48"/>
      <c r="F406" s="48"/>
    </row>
    <row r="407" spans="1:6" x14ac:dyDescent="0.2">
      <c r="A407" s="96"/>
      <c r="B407" s="48"/>
      <c r="C407" s="48"/>
      <c r="D407" s="48"/>
      <c r="E407" s="48"/>
      <c r="F407" s="48"/>
    </row>
    <row r="408" spans="1:6" x14ac:dyDescent="0.2">
      <c r="A408" s="96"/>
      <c r="B408" s="48"/>
      <c r="C408" s="48"/>
      <c r="D408" s="48"/>
      <c r="E408" s="48"/>
      <c r="F408" s="48"/>
    </row>
    <row r="409" spans="1:6" x14ac:dyDescent="0.2">
      <c r="A409" s="96"/>
      <c r="B409" s="48"/>
      <c r="C409" s="48"/>
      <c r="D409" s="48"/>
      <c r="E409" s="48"/>
      <c r="F409" s="48"/>
    </row>
    <row r="410" spans="1:6" x14ac:dyDescent="0.2">
      <c r="A410" s="96"/>
      <c r="B410" s="48"/>
      <c r="C410" s="48"/>
      <c r="D410" s="48"/>
      <c r="E410" s="48"/>
      <c r="F410" s="48"/>
    </row>
    <row r="411" spans="1:6" x14ac:dyDescent="0.2">
      <c r="A411" s="96"/>
      <c r="B411" s="48"/>
      <c r="C411" s="48"/>
      <c r="D411" s="48"/>
      <c r="E411" s="48"/>
      <c r="F411" s="48"/>
    </row>
    <row r="412" spans="1:6" x14ac:dyDescent="0.2">
      <c r="A412" s="96"/>
      <c r="B412" s="48"/>
      <c r="C412" s="48"/>
      <c r="D412" s="48"/>
      <c r="E412" s="48"/>
      <c r="F412" s="48"/>
    </row>
    <row r="413" spans="1:6" x14ac:dyDescent="0.2">
      <c r="A413" s="96"/>
      <c r="B413" s="48"/>
      <c r="C413" s="48"/>
      <c r="D413" s="48"/>
      <c r="E413" s="48"/>
      <c r="F413" s="48"/>
    </row>
    <row r="414" spans="1:6" x14ac:dyDescent="0.2">
      <c r="A414" s="96"/>
      <c r="B414" s="48"/>
      <c r="C414" s="48"/>
      <c r="D414" s="48"/>
      <c r="E414" s="48"/>
      <c r="F414" s="48"/>
    </row>
    <row r="415" spans="1:6" x14ac:dyDescent="0.2">
      <c r="A415" s="96"/>
      <c r="B415" s="48"/>
      <c r="C415" s="48"/>
      <c r="D415" s="48"/>
      <c r="E415" s="48"/>
      <c r="F415" s="48"/>
    </row>
    <row r="416" spans="1:6" x14ac:dyDescent="0.2">
      <c r="A416" s="96"/>
      <c r="B416" s="48"/>
      <c r="C416" s="48"/>
      <c r="D416" s="48"/>
      <c r="E416" s="48"/>
      <c r="F416" s="48"/>
    </row>
    <row r="417" spans="1:6" x14ac:dyDescent="0.2">
      <c r="A417" s="96"/>
      <c r="B417" s="48"/>
      <c r="C417" s="48"/>
      <c r="D417" s="48"/>
      <c r="E417" s="48"/>
      <c r="F417" s="48"/>
    </row>
    <row r="418" spans="1:6" x14ac:dyDescent="0.2">
      <c r="A418" s="96"/>
      <c r="B418" s="48"/>
      <c r="C418" s="48"/>
      <c r="D418" s="48"/>
      <c r="E418" s="48"/>
      <c r="F418" s="48"/>
    </row>
    <row r="419" spans="1:6" x14ac:dyDescent="0.2">
      <c r="A419" s="96"/>
      <c r="B419" s="48"/>
      <c r="C419" s="48"/>
      <c r="D419" s="48"/>
      <c r="E419" s="48"/>
      <c r="F419" s="48"/>
    </row>
    <row r="420" spans="1:6" x14ac:dyDescent="0.2">
      <c r="A420" s="96"/>
      <c r="B420" s="48"/>
      <c r="C420" s="48"/>
      <c r="D420" s="48"/>
      <c r="E420" s="48"/>
      <c r="F420" s="48"/>
    </row>
    <row r="421" spans="1:6" x14ac:dyDescent="0.2">
      <c r="A421" s="96"/>
      <c r="B421" s="48"/>
      <c r="C421" s="48"/>
      <c r="D421" s="48"/>
      <c r="E421" s="48"/>
      <c r="F421" s="48"/>
    </row>
    <row r="422" spans="1:6" x14ac:dyDescent="0.2">
      <c r="A422" s="96"/>
      <c r="B422" s="48"/>
      <c r="C422" s="48"/>
      <c r="D422" s="48"/>
      <c r="E422" s="48"/>
      <c r="F422" s="48"/>
    </row>
    <row r="423" spans="1:6" x14ac:dyDescent="0.2">
      <c r="A423" s="96"/>
      <c r="B423" s="48"/>
      <c r="C423" s="48"/>
      <c r="D423" s="48"/>
      <c r="E423" s="48"/>
      <c r="F423" s="48"/>
    </row>
    <row r="424" spans="1:6" x14ac:dyDescent="0.2">
      <c r="A424" s="96"/>
      <c r="B424" s="48"/>
      <c r="C424" s="48"/>
      <c r="D424" s="48"/>
      <c r="E424" s="48"/>
      <c r="F424" s="48"/>
    </row>
    <row r="425" spans="1:6" x14ac:dyDescent="0.2">
      <c r="A425" s="96"/>
      <c r="B425" s="48"/>
      <c r="C425" s="48"/>
      <c r="D425" s="48"/>
      <c r="E425" s="48"/>
      <c r="F425" s="48"/>
    </row>
    <row r="426" spans="1:6" x14ac:dyDescent="0.2">
      <c r="A426" s="96"/>
      <c r="B426" s="48"/>
      <c r="C426" s="48"/>
      <c r="D426" s="48"/>
      <c r="E426" s="48"/>
      <c r="F426" s="48"/>
    </row>
    <row r="427" spans="1:6" x14ac:dyDescent="0.2">
      <c r="A427" s="96"/>
      <c r="B427" s="48"/>
      <c r="C427" s="48"/>
      <c r="D427" s="48"/>
      <c r="E427" s="48"/>
      <c r="F427" s="48"/>
    </row>
    <row r="428" spans="1:6" x14ac:dyDescent="0.2">
      <c r="A428" s="96"/>
      <c r="B428" s="48"/>
      <c r="C428" s="48"/>
      <c r="D428" s="48"/>
      <c r="E428" s="48"/>
      <c r="F428" s="48"/>
    </row>
    <row r="429" spans="1:6" x14ac:dyDescent="0.2">
      <c r="A429" s="96"/>
      <c r="B429" s="48"/>
      <c r="C429" s="48"/>
      <c r="D429" s="48"/>
      <c r="E429" s="48"/>
      <c r="F429" s="48"/>
    </row>
    <row r="430" spans="1:6" x14ac:dyDescent="0.2">
      <c r="A430" s="96"/>
      <c r="B430" s="48"/>
      <c r="C430" s="48"/>
      <c r="D430" s="48"/>
      <c r="E430" s="48"/>
      <c r="F430" s="48"/>
    </row>
    <row r="431" spans="1:6" x14ac:dyDescent="0.2">
      <c r="A431" s="96"/>
      <c r="B431" s="48"/>
      <c r="C431" s="48"/>
      <c r="D431" s="48"/>
      <c r="E431" s="48"/>
      <c r="F431" s="48"/>
    </row>
    <row r="432" spans="1:6" x14ac:dyDescent="0.2">
      <c r="A432" s="96"/>
      <c r="B432" s="48"/>
      <c r="C432" s="48"/>
      <c r="D432" s="48"/>
      <c r="E432" s="48"/>
      <c r="F432" s="48"/>
    </row>
    <row r="433" spans="1:6" x14ac:dyDescent="0.2">
      <c r="A433" s="96"/>
      <c r="B433" s="48"/>
      <c r="C433" s="48"/>
      <c r="D433" s="48"/>
      <c r="E433" s="48"/>
      <c r="F433" s="48"/>
    </row>
    <row r="434" spans="1:6" x14ac:dyDescent="0.2">
      <c r="A434" s="96"/>
      <c r="B434" s="48"/>
      <c r="C434" s="48"/>
      <c r="D434" s="48"/>
      <c r="E434" s="48"/>
      <c r="F434" s="48"/>
    </row>
    <row r="435" spans="1:6" x14ac:dyDescent="0.2">
      <c r="A435" s="96"/>
      <c r="B435" s="48"/>
      <c r="C435" s="48"/>
      <c r="D435" s="48"/>
      <c r="E435" s="48"/>
      <c r="F435" s="48"/>
    </row>
    <row r="436" spans="1:6" x14ac:dyDescent="0.2">
      <c r="A436" s="96"/>
      <c r="B436" s="48"/>
      <c r="C436" s="48"/>
      <c r="D436" s="48"/>
      <c r="E436" s="48"/>
      <c r="F436" s="48"/>
    </row>
    <row r="437" spans="1:6" x14ac:dyDescent="0.2">
      <c r="A437" s="96"/>
      <c r="B437" s="48"/>
      <c r="C437" s="48"/>
      <c r="D437" s="48"/>
      <c r="E437" s="48"/>
      <c r="F437" s="48"/>
    </row>
    <row r="438" spans="1:6" x14ac:dyDescent="0.2">
      <c r="A438" s="96"/>
      <c r="B438" s="48"/>
      <c r="C438" s="48"/>
      <c r="D438" s="48"/>
      <c r="E438" s="48"/>
      <c r="F438" s="48"/>
    </row>
    <row r="439" spans="1:6" x14ac:dyDescent="0.2">
      <c r="A439" s="96"/>
      <c r="B439" s="48"/>
      <c r="C439" s="48"/>
      <c r="D439" s="48"/>
      <c r="E439" s="48"/>
      <c r="F439" s="48"/>
    </row>
    <row r="440" spans="1:6" x14ac:dyDescent="0.2">
      <c r="A440" s="96"/>
      <c r="B440" s="48"/>
      <c r="C440" s="48"/>
      <c r="D440" s="48"/>
      <c r="E440" s="48"/>
      <c r="F440" s="48"/>
    </row>
    <row r="441" spans="1:6" x14ac:dyDescent="0.2">
      <c r="A441" s="96"/>
      <c r="B441" s="48"/>
      <c r="C441" s="48"/>
      <c r="D441" s="48"/>
      <c r="E441" s="48"/>
      <c r="F441" s="48"/>
    </row>
    <row r="442" spans="1:6" x14ac:dyDescent="0.2">
      <c r="A442" s="96"/>
      <c r="B442" s="48"/>
      <c r="C442" s="48"/>
      <c r="D442" s="48"/>
      <c r="E442" s="48"/>
      <c r="F442" s="48"/>
    </row>
    <row r="443" spans="1:6" x14ac:dyDescent="0.2">
      <c r="A443" s="96"/>
      <c r="B443" s="48"/>
      <c r="C443" s="48"/>
      <c r="D443" s="48"/>
      <c r="E443" s="48"/>
      <c r="F443" s="48"/>
    </row>
    <row r="444" spans="1:6" x14ac:dyDescent="0.2">
      <c r="A444" s="96"/>
      <c r="B444" s="48"/>
      <c r="C444" s="48"/>
      <c r="D444" s="48"/>
      <c r="E444" s="48"/>
      <c r="F444" s="48"/>
    </row>
    <row r="445" spans="1:6" x14ac:dyDescent="0.2">
      <c r="A445" s="96"/>
      <c r="B445" s="48"/>
      <c r="C445" s="48"/>
      <c r="D445" s="48"/>
      <c r="E445" s="48"/>
      <c r="F445" s="48"/>
    </row>
    <row r="446" spans="1:6" x14ac:dyDescent="0.2">
      <c r="A446" s="96"/>
      <c r="B446" s="48"/>
      <c r="C446" s="48"/>
      <c r="D446" s="48"/>
      <c r="E446" s="48"/>
      <c r="F446" s="48"/>
    </row>
    <row r="447" spans="1:6" x14ac:dyDescent="0.2">
      <c r="A447" s="96"/>
      <c r="B447" s="48"/>
      <c r="C447" s="48"/>
      <c r="D447" s="48"/>
      <c r="E447" s="48"/>
      <c r="F447" s="48"/>
    </row>
    <row r="448" spans="1:6" x14ac:dyDescent="0.2">
      <c r="A448" s="96"/>
      <c r="B448" s="48"/>
      <c r="C448" s="48"/>
      <c r="D448" s="48"/>
      <c r="E448" s="48"/>
      <c r="F448" s="48"/>
    </row>
    <row r="449" spans="1:6" x14ac:dyDescent="0.2">
      <c r="A449" s="96"/>
      <c r="B449" s="48"/>
      <c r="C449" s="48"/>
      <c r="D449" s="48"/>
      <c r="E449" s="48"/>
      <c r="F449" s="48"/>
    </row>
    <row r="450" spans="1:6" x14ac:dyDescent="0.2">
      <c r="A450" s="96"/>
      <c r="B450" s="48"/>
      <c r="C450" s="48"/>
      <c r="D450" s="48"/>
      <c r="E450" s="48"/>
      <c r="F450" s="48"/>
    </row>
    <row r="451" spans="1:6" x14ac:dyDescent="0.2">
      <c r="A451" s="96"/>
      <c r="B451" s="48"/>
      <c r="C451" s="48"/>
      <c r="D451" s="48"/>
      <c r="E451" s="48"/>
      <c r="F451" s="48"/>
    </row>
    <row r="452" spans="1:6" x14ac:dyDescent="0.2">
      <c r="A452" s="96"/>
      <c r="B452" s="48"/>
      <c r="C452" s="48"/>
      <c r="D452" s="48"/>
      <c r="E452" s="48"/>
      <c r="F452" s="48"/>
    </row>
    <row r="453" spans="1:6" x14ac:dyDescent="0.2">
      <c r="A453" s="96"/>
      <c r="B453" s="48"/>
      <c r="C453" s="48"/>
      <c r="D453" s="48"/>
      <c r="E453" s="48"/>
      <c r="F453" s="48"/>
    </row>
    <row r="454" spans="1:6" x14ac:dyDescent="0.2">
      <c r="A454" s="96"/>
      <c r="B454" s="48"/>
      <c r="C454" s="48"/>
      <c r="D454" s="48"/>
      <c r="E454" s="48"/>
      <c r="F454" s="48"/>
    </row>
    <row r="455" spans="1:6" x14ac:dyDescent="0.2">
      <c r="A455" s="96"/>
      <c r="B455" s="48"/>
      <c r="C455" s="48"/>
      <c r="D455" s="48"/>
      <c r="E455" s="48"/>
      <c r="F455" s="48"/>
    </row>
    <row r="456" spans="1:6" x14ac:dyDescent="0.2">
      <c r="A456" s="96"/>
      <c r="B456" s="48"/>
      <c r="C456" s="48"/>
      <c r="D456" s="48"/>
      <c r="E456" s="48"/>
      <c r="F456" s="48"/>
    </row>
    <row r="457" spans="1:6" x14ac:dyDescent="0.2">
      <c r="A457" s="96"/>
      <c r="B457" s="48"/>
      <c r="C457" s="48"/>
      <c r="D457" s="48"/>
      <c r="E457" s="48"/>
      <c r="F457" s="48"/>
    </row>
    <row r="458" spans="1:6" x14ac:dyDescent="0.2">
      <c r="A458" s="96"/>
      <c r="B458" s="48"/>
      <c r="C458" s="48"/>
      <c r="D458" s="48"/>
      <c r="E458" s="48"/>
      <c r="F458" s="48"/>
    </row>
    <row r="459" spans="1:6" x14ac:dyDescent="0.2">
      <c r="A459" s="96"/>
      <c r="B459" s="48"/>
      <c r="C459" s="48"/>
      <c r="D459" s="48"/>
      <c r="E459" s="48"/>
      <c r="F459" s="48"/>
    </row>
    <row r="460" spans="1:6" x14ac:dyDescent="0.2">
      <c r="A460" s="96"/>
      <c r="B460" s="48"/>
      <c r="C460" s="48"/>
      <c r="D460" s="48"/>
      <c r="E460" s="48"/>
      <c r="F460" s="48"/>
    </row>
    <row r="461" spans="1:6" x14ac:dyDescent="0.2">
      <c r="A461" s="96"/>
      <c r="B461" s="48"/>
      <c r="C461" s="48"/>
      <c r="D461" s="48"/>
      <c r="E461" s="48"/>
      <c r="F461" s="48"/>
    </row>
    <row r="462" spans="1:6" x14ac:dyDescent="0.2">
      <c r="A462" s="96"/>
      <c r="B462" s="48"/>
      <c r="C462" s="48"/>
      <c r="D462" s="48"/>
      <c r="E462" s="48"/>
      <c r="F462" s="48"/>
    </row>
    <row r="463" spans="1:6" x14ac:dyDescent="0.2">
      <c r="A463" s="96"/>
      <c r="B463" s="48"/>
      <c r="C463" s="48"/>
      <c r="D463" s="48"/>
      <c r="E463" s="48"/>
      <c r="F463" s="48"/>
    </row>
    <row r="464" spans="1:6" x14ac:dyDescent="0.2">
      <c r="A464" s="96"/>
      <c r="B464" s="48"/>
      <c r="C464" s="48"/>
      <c r="D464" s="48"/>
      <c r="E464" s="48"/>
      <c r="F464" s="48"/>
    </row>
    <row r="465" spans="1:6" x14ac:dyDescent="0.2">
      <c r="A465" s="96"/>
      <c r="B465" s="48"/>
      <c r="C465" s="48"/>
      <c r="D465" s="48"/>
      <c r="E465" s="48"/>
      <c r="F465" s="48"/>
    </row>
    <row r="466" spans="1:6" x14ac:dyDescent="0.2">
      <c r="A466" s="96"/>
      <c r="B466" s="48"/>
      <c r="C466" s="48"/>
      <c r="D466" s="48"/>
      <c r="E466" s="48"/>
      <c r="F466" s="48"/>
    </row>
    <row r="467" spans="1:6" x14ac:dyDescent="0.2">
      <c r="A467" s="96"/>
      <c r="B467" s="48"/>
      <c r="C467" s="48"/>
      <c r="D467" s="48"/>
      <c r="E467" s="48"/>
      <c r="F467" s="48"/>
    </row>
    <row r="468" spans="1:6" x14ac:dyDescent="0.2">
      <c r="A468" s="96"/>
      <c r="B468" s="48"/>
      <c r="C468" s="48"/>
      <c r="D468" s="48"/>
      <c r="E468" s="48"/>
      <c r="F468" s="48"/>
    </row>
    <row r="469" spans="1:6" x14ac:dyDescent="0.2">
      <c r="A469" s="96"/>
      <c r="B469" s="48"/>
      <c r="C469" s="48"/>
      <c r="D469" s="48"/>
      <c r="E469" s="48"/>
      <c r="F469" s="48"/>
    </row>
    <row r="470" spans="1:6" x14ac:dyDescent="0.2">
      <c r="A470" s="96"/>
      <c r="B470" s="48"/>
      <c r="C470" s="48"/>
      <c r="D470" s="48"/>
      <c r="E470" s="48"/>
      <c r="F470" s="48"/>
    </row>
    <row r="471" spans="1:6" x14ac:dyDescent="0.2">
      <c r="A471" s="96"/>
      <c r="B471" s="48"/>
      <c r="C471" s="48"/>
      <c r="D471" s="48"/>
      <c r="E471" s="48"/>
      <c r="F471" s="48"/>
    </row>
    <row r="472" spans="1:6" x14ac:dyDescent="0.2">
      <c r="A472" s="96"/>
      <c r="B472" s="48"/>
      <c r="C472" s="48"/>
      <c r="D472" s="48"/>
      <c r="E472" s="48"/>
      <c r="F472" s="48"/>
    </row>
    <row r="473" spans="1:6" x14ac:dyDescent="0.2">
      <c r="A473" s="96"/>
      <c r="B473" s="48"/>
      <c r="C473" s="48"/>
      <c r="D473" s="48"/>
      <c r="E473" s="48"/>
      <c r="F473" s="48"/>
    </row>
    <row r="474" spans="1:6" x14ac:dyDescent="0.2">
      <c r="A474" s="96"/>
      <c r="B474" s="48"/>
      <c r="C474" s="48"/>
      <c r="D474" s="48"/>
      <c r="E474" s="48"/>
      <c r="F474" s="48"/>
    </row>
    <row r="475" spans="1:6" x14ac:dyDescent="0.2">
      <c r="A475" s="96"/>
      <c r="B475" s="48"/>
      <c r="C475" s="48"/>
      <c r="D475" s="48"/>
      <c r="E475" s="48"/>
      <c r="F475" s="48"/>
    </row>
    <row r="476" spans="1:6" x14ac:dyDescent="0.2">
      <c r="A476" s="96"/>
      <c r="B476" s="48"/>
      <c r="C476" s="48"/>
      <c r="D476" s="48"/>
      <c r="E476" s="48"/>
      <c r="F476" s="48"/>
    </row>
    <row r="477" spans="1:6" x14ac:dyDescent="0.2">
      <c r="A477" s="96"/>
      <c r="B477" s="48"/>
      <c r="C477" s="48"/>
      <c r="D477" s="48"/>
      <c r="E477" s="48"/>
      <c r="F477" s="48"/>
    </row>
    <row r="478" spans="1:6" x14ac:dyDescent="0.2">
      <c r="A478" s="96"/>
      <c r="B478" s="48"/>
      <c r="C478" s="48"/>
      <c r="D478" s="48"/>
      <c r="E478" s="48"/>
      <c r="F478" s="48"/>
    </row>
    <row r="479" spans="1:6" x14ac:dyDescent="0.2">
      <c r="A479" s="96"/>
      <c r="B479" s="48"/>
      <c r="C479" s="48"/>
      <c r="D479" s="48"/>
      <c r="E479" s="48"/>
      <c r="F479" s="48"/>
    </row>
    <row r="480" spans="1:6" x14ac:dyDescent="0.2">
      <c r="A480" s="96"/>
      <c r="B480" s="48"/>
      <c r="C480" s="48"/>
      <c r="D480" s="48"/>
      <c r="E480" s="48"/>
      <c r="F480" s="48"/>
    </row>
    <row r="481" spans="1:6" x14ac:dyDescent="0.2">
      <c r="A481" s="96"/>
      <c r="B481" s="48"/>
      <c r="C481" s="48"/>
      <c r="D481" s="48"/>
      <c r="E481" s="48"/>
      <c r="F481" s="48"/>
    </row>
    <row r="482" spans="1:6" x14ac:dyDescent="0.2">
      <c r="A482" s="96"/>
      <c r="B482" s="48"/>
      <c r="C482" s="48"/>
      <c r="D482" s="48"/>
      <c r="E482" s="48"/>
      <c r="F482" s="48"/>
    </row>
    <row r="483" spans="1:6" x14ac:dyDescent="0.2">
      <c r="A483" s="96"/>
      <c r="B483" s="48"/>
      <c r="C483" s="48"/>
      <c r="D483" s="48"/>
      <c r="E483" s="48"/>
      <c r="F483" s="48"/>
    </row>
    <row r="484" spans="1:6" x14ac:dyDescent="0.2">
      <c r="A484" s="96"/>
      <c r="B484" s="48"/>
      <c r="C484" s="48"/>
      <c r="D484" s="48"/>
      <c r="E484" s="48"/>
      <c r="F484" s="48"/>
    </row>
    <row r="485" spans="1:6" x14ac:dyDescent="0.2">
      <c r="A485" s="96"/>
      <c r="B485" s="48"/>
      <c r="C485" s="48"/>
      <c r="D485" s="48"/>
      <c r="E485" s="48"/>
      <c r="F485" s="48"/>
    </row>
    <row r="486" spans="1:6" x14ac:dyDescent="0.2">
      <c r="A486" s="96"/>
      <c r="B486" s="48"/>
      <c r="C486" s="48"/>
      <c r="D486" s="48"/>
      <c r="E486" s="48"/>
      <c r="F486" s="48"/>
    </row>
    <row r="487" spans="1:6" x14ac:dyDescent="0.2">
      <c r="A487" s="96"/>
      <c r="B487" s="48"/>
      <c r="C487" s="48"/>
      <c r="D487" s="48"/>
      <c r="E487" s="48"/>
      <c r="F487" s="48"/>
    </row>
    <row r="488" spans="1:6" x14ac:dyDescent="0.2">
      <c r="A488" s="96"/>
      <c r="B488" s="48"/>
      <c r="C488" s="48"/>
      <c r="D488" s="48"/>
      <c r="E488" s="48"/>
      <c r="F488" s="48"/>
    </row>
    <row r="489" spans="1:6" x14ac:dyDescent="0.2">
      <c r="A489" s="96"/>
      <c r="B489" s="48"/>
      <c r="C489" s="48"/>
      <c r="D489" s="48"/>
      <c r="E489" s="48"/>
      <c r="F489" s="48"/>
    </row>
    <row r="490" spans="1:6" x14ac:dyDescent="0.2">
      <c r="A490" s="96"/>
      <c r="B490" s="48"/>
      <c r="C490" s="48"/>
      <c r="D490" s="48"/>
      <c r="E490" s="48"/>
      <c r="F490" s="48"/>
    </row>
    <row r="491" spans="1:6" x14ac:dyDescent="0.2">
      <c r="A491" s="96"/>
      <c r="B491" s="48"/>
      <c r="C491" s="48"/>
      <c r="D491" s="48"/>
      <c r="E491" s="48"/>
      <c r="F491" s="48"/>
    </row>
    <row r="492" spans="1:6" x14ac:dyDescent="0.2">
      <c r="A492" s="96"/>
      <c r="B492" s="48"/>
      <c r="C492" s="48"/>
      <c r="D492" s="48"/>
      <c r="E492" s="48"/>
      <c r="F492" s="48"/>
    </row>
    <row r="493" spans="1:6" x14ac:dyDescent="0.2">
      <c r="A493" s="96"/>
      <c r="B493" s="48"/>
      <c r="C493" s="48"/>
      <c r="D493" s="48"/>
      <c r="E493" s="48"/>
      <c r="F493" s="48"/>
    </row>
    <row r="494" spans="1:6" x14ac:dyDescent="0.2">
      <c r="A494" s="96"/>
      <c r="B494" s="48"/>
      <c r="C494" s="48"/>
      <c r="D494" s="48"/>
      <c r="E494" s="48"/>
      <c r="F494" s="48"/>
    </row>
    <row r="495" spans="1:6" x14ac:dyDescent="0.2">
      <c r="A495" s="96"/>
      <c r="B495" s="48"/>
      <c r="C495" s="48"/>
      <c r="D495" s="48"/>
      <c r="E495" s="48"/>
      <c r="F495" s="48"/>
    </row>
    <row r="496" spans="1:6" x14ac:dyDescent="0.2">
      <c r="A496" s="96"/>
      <c r="B496" s="48"/>
      <c r="C496" s="48"/>
      <c r="D496" s="48"/>
      <c r="E496" s="48"/>
      <c r="F496" s="48"/>
    </row>
    <row r="497" spans="1:6" x14ac:dyDescent="0.2">
      <c r="A497" s="96"/>
      <c r="B497" s="48"/>
      <c r="C497" s="48"/>
      <c r="D497" s="48"/>
      <c r="E497" s="48"/>
      <c r="F497" s="48"/>
    </row>
    <row r="498" spans="1:6" x14ac:dyDescent="0.2">
      <c r="A498" s="96"/>
      <c r="B498" s="48"/>
      <c r="C498" s="48"/>
      <c r="D498" s="48"/>
      <c r="E498" s="48"/>
      <c r="F498" s="48"/>
    </row>
    <row r="499" spans="1:6" x14ac:dyDescent="0.2">
      <c r="A499" s="96"/>
      <c r="B499" s="48"/>
      <c r="C499" s="48"/>
      <c r="D499" s="48"/>
      <c r="E499" s="48"/>
      <c r="F499" s="48"/>
    </row>
    <row r="500" spans="1:6" x14ac:dyDescent="0.2">
      <c r="A500" s="96"/>
      <c r="B500" s="48"/>
      <c r="C500" s="48"/>
      <c r="D500" s="48"/>
      <c r="E500" s="48"/>
      <c r="F500" s="48"/>
    </row>
    <row r="501" spans="1:6" x14ac:dyDescent="0.2">
      <c r="A501" s="96"/>
      <c r="B501" s="48"/>
      <c r="C501" s="48"/>
      <c r="D501" s="48"/>
      <c r="E501" s="48"/>
      <c r="F501" s="48"/>
    </row>
    <row r="502" spans="1:6" x14ac:dyDescent="0.2">
      <c r="A502" s="96"/>
      <c r="B502" s="48"/>
      <c r="C502" s="48"/>
      <c r="D502" s="48"/>
      <c r="E502" s="48"/>
      <c r="F502" s="48"/>
    </row>
    <row r="503" spans="1:6" x14ac:dyDescent="0.2">
      <c r="A503" s="96"/>
      <c r="B503" s="48"/>
      <c r="C503" s="48"/>
      <c r="D503" s="48"/>
      <c r="E503" s="48"/>
      <c r="F503" s="48"/>
    </row>
    <row r="504" spans="1:6" x14ac:dyDescent="0.2">
      <c r="A504" s="96"/>
      <c r="B504" s="48"/>
      <c r="C504" s="48"/>
      <c r="D504" s="48"/>
      <c r="E504" s="48"/>
      <c r="F504" s="48"/>
    </row>
    <row r="505" spans="1:6" x14ac:dyDescent="0.2">
      <c r="A505" s="96"/>
      <c r="B505" s="48"/>
      <c r="C505" s="48"/>
      <c r="D505" s="48"/>
      <c r="E505" s="48"/>
      <c r="F505" s="48"/>
    </row>
    <row r="506" spans="1:6" x14ac:dyDescent="0.2">
      <c r="A506" s="96"/>
      <c r="B506" s="48"/>
      <c r="C506" s="48"/>
      <c r="D506" s="48"/>
      <c r="E506" s="48"/>
      <c r="F506" s="48"/>
    </row>
    <row r="507" spans="1:6" x14ac:dyDescent="0.2">
      <c r="A507" s="96"/>
      <c r="B507" s="48"/>
      <c r="C507" s="48"/>
      <c r="D507" s="48"/>
      <c r="E507" s="48"/>
      <c r="F507" s="48"/>
    </row>
    <row r="508" spans="1:6" x14ac:dyDescent="0.2">
      <c r="A508" s="96"/>
      <c r="B508" s="48"/>
      <c r="C508" s="48"/>
      <c r="D508" s="48"/>
      <c r="E508" s="48"/>
      <c r="F508" s="48"/>
    </row>
    <row r="509" spans="1:6" x14ac:dyDescent="0.2">
      <c r="A509" s="96"/>
      <c r="B509" s="48"/>
      <c r="C509" s="48"/>
      <c r="D509" s="48"/>
      <c r="E509" s="48"/>
      <c r="F509" s="48"/>
    </row>
    <row r="510" spans="1:6" x14ac:dyDescent="0.2">
      <c r="A510" s="96"/>
      <c r="B510" s="48"/>
      <c r="C510" s="48"/>
      <c r="D510" s="48"/>
      <c r="E510" s="48"/>
      <c r="F510" s="48"/>
    </row>
    <row r="511" spans="1:6" x14ac:dyDescent="0.2">
      <c r="A511" s="96"/>
      <c r="B511" s="48"/>
      <c r="C511" s="48"/>
      <c r="D511" s="48"/>
      <c r="E511" s="48"/>
      <c r="F511" s="48"/>
    </row>
    <row r="512" spans="1:6" x14ac:dyDescent="0.2">
      <c r="A512" s="96"/>
      <c r="B512" s="48"/>
      <c r="C512" s="48"/>
      <c r="D512" s="48"/>
      <c r="E512" s="48"/>
      <c r="F512" s="48"/>
    </row>
    <row r="513" spans="1:6" x14ac:dyDescent="0.2">
      <c r="A513" s="96"/>
      <c r="B513" s="48"/>
      <c r="C513" s="48"/>
      <c r="D513" s="48"/>
      <c r="E513" s="48"/>
      <c r="F513" s="48"/>
    </row>
    <row r="514" spans="1:6" x14ac:dyDescent="0.2">
      <c r="A514" s="96"/>
      <c r="B514" s="48"/>
      <c r="C514" s="48"/>
      <c r="D514" s="48"/>
      <c r="E514" s="48"/>
      <c r="F514" s="48"/>
    </row>
    <row r="515" spans="1:6" x14ac:dyDescent="0.2">
      <c r="A515" s="96"/>
      <c r="B515" s="48"/>
      <c r="C515" s="48"/>
      <c r="D515" s="48"/>
      <c r="E515" s="48"/>
      <c r="F515" s="48"/>
    </row>
    <row r="516" spans="1:6" x14ac:dyDescent="0.2">
      <c r="A516" s="96"/>
      <c r="B516" s="48"/>
      <c r="C516" s="48"/>
      <c r="D516" s="48"/>
      <c r="E516" s="48"/>
      <c r="F516" s="48"/>
    </row>
    <row r="517" spans="1:6" x14ac:dyDescent="0.2">
      <c r="A517" s="96"/>
      <c r="B517" s="48"/>
      <c r="C517" s="48"/>
      <c r="D517" s="48"/>
      <c r="E517" s="48"/>
      <c r="F517" s="48"/>
    </row>
    <row r="518" spans="1:6" x14ac:dyDescent="0.2">
      <c r="A518" s="96"/>
      <c r="B518" s="48"/>
      <c r="C518" s="48"/>
      <c r="D518" s="48"/>
      <c r="E518" s="48"/>
      <c r="F518" s="48"/>
    </row>
    <row r="519" spans="1:6" x14ac:dyDescent="0.2">
      <c r="A519" s="96"/>
      <c r="B519" s="48"/>
      <c r="C519" s="48"/>
      <c r="D519" s="48"/>
      <c r="E519" s="48"/>
      <c r="F519" s="48"/>
    </row>
    <row r="520" spans="1:6" x14ac:dyDescent="0.2">
      <c r="A520" s="96"/>
      <c r="B520" s="48"/>
      <c r="C520" s="48"/>
      <c r="D520" s="48"/>
      <c r="E520" s="48"/>
      <c r="F520" s="48"/>
    </row>
    <row r="521" spans="1:6" x14ac:dyDescent="0.2">
      <c r="A521" s="96"/>
      <c r="B521" s="48"/>
      <c r="C521" s="48"/>
      <c r="D521" s="48"/>
      <c r="E521" s="48"/>
      <c r="F521" s="48"/>
    </row>
    <row r="522" spans="1:6" x14ac:dyDescent="0.2">
      <c r="A522" s="96"/>
      <c r="B522" s="48"/>
      <c r="C522" s="48"/>
      <c r="D522" s="48"/>
      <c r="E522" s="48"/>
      <c r="F522" s="48"/>
    </row>
    <row r="523" spans="1:6" x14ac:dyDescent="0.2">
      <c r="A523" s="96"/>
      <c r="B523" s="48"/>
      <c r="C523" s="48"/>
      <c r="D523" s="48"/>
      <c r="E523" s="48"/>
      <c r="F523" s="48"/>
    </row>
    <row r="524" spans="1:6" x14ac:dyDescent="0.2">
      <c r="A524" s="96"/>
      <c r="B524" s="48"/>
      <c r="C524" s="48"/>
      <c r="D524" s="48"/>
      <c r="E524" s="48"/>
      <c r="F524" s="48"/>
    </row>
    <row r="525" spans="1:6" x14ac:dyDescent="0.2">
      <c r="A525" s="96"/>
      <c r="B525" s="48"/>
      <c r="C525" s="48"/>
      <c r="D525" s="48"/>
      <c r="E525" s="48"/>
      <c r="F525" s="48"/>
    </row>
    <row r="526" spans="1:6" x14ac:dyDescent="0.2">
      <c r="A526" s="96"/>
      <c r="B526" s="48"/>
      <c r="C526" s="48"/>
      <c r="D526" s="48"/>
      <c r="E526" s="48"/>
      <c r="F526" s="48"/>
    </row>
    <row r="527" spans="1:6" x14ac:dyDescent="0.2">
      <c r="A527" s="96"/>
      <c r="B527" s="48"/>
      <c r="C527" s="48"/>
      <c r="D527" s="48"/>
      <c r="E527" s="48"/>
      <c r="F527" s="48"/>
    </row>
    <row r="528" spans="1:6" x14ac:dyDescent="0.2">
      <c r="A528" s="96"/>
      <c r="B528" s="48"/>
      <c r="C528" s="48"/>
      <c r="D528" s="48"/>
      <c r="E528" s="48"/>
      <c r="F528" s="48"/>
    </row>
    <row r="529" spans="1:6" x14ac:dyDescent="0.2">
      <c r="A529" s="96"/>
      <c r="B529" s="48"/>
      <c r="C529" s="48"/>
      <c r="D529" s="48"/>
      <c r="E529" s="48"/>
      <c r="F529" s="48"/>
    </row>
    <row r="530" spans="1:6" x14ac:dyDescent="0.2">
      <c r="A530" s="96"/>
      <c r="B530" s="48"/>
      <c r="C530" s="48"/>
      <c r="D530" s="48"/>
      <c r="E530" s="48"/>
      <c r="F530" s="48"/>
    </row>
    <row r="531" spans="1:6" x14ac:dyDescent="0.2">
      <c r="A531" s="96"/>
      <c r="B531" s="48"/>
      <c r="C531" s="48"/>
      <c r="D531" s="48"/>
      <c r="E531" s="48"/>
      <c r="F531" s="48"/>
    </row>
    <row r="532" spans="1:6" x14ac:dyDescent="0.2">
      <c r="A532" s="96"/>
      <c r="B532" s="48"/>
      <c r="C532" s="48"/>
      <c r="D532" s="48"/>
      <c r="E532" s="48"/>
      <c r="F532" s="48"/>
    </row>
    <row r="533" spans="1:6" x14ac:dyDescent="0.2">
      <c r="A533" s="96"/>
      <c r="B533" s="48"/>
      <c r="C533" s="48"/>
      <c r="D533" s="48"/>
      <c r="E533" s="48"/>
      <c r="F533" s="48"/>
    </row>
    <row r="534" spans="1:6" x14ac:dyDescent="0.2">
      <c r="A534" s="96"/>
      <c r="B534" s="48"/>
      <c r="C534" s="48"/>
      <c r="D534" s="48"/>
      <c r="E534" s="48"/>
      <c r="F534" s="48"/>
    </row>
    <row r="535" spans="1:6" x14ac:dyDescent="0.2">
      <c r="A535" s="96"/>
      <c r="B535" s="48"/>
      <c r="C535" s="48"/>
      <c r="D535" s="48"/>
      <c r="E535" s="48"/>
      <c r="F535" s="48"/>
    </row>
    <row r="536" spans="1:6" x14ac:dyDescent="0.2">
      <c r="A536" s="96"/>
      <c r="B536" s="48"/>
      <c r="C536" s="48"/>
      <c r="D536" s="48"/>
      <c r="E536" s="48"/>
      <c r="F536" s="48"/>
    </row>
    <row r="537" spans="1:6" x14ac:dyDescent="0.2">
      <c r="A537" s="96"/>
      <c r="B537" s="48"/>
      <c r="C537" s="48"/>
      <c r="D537" s="48"/>
      <c r="E537" s="48"/>
      <c r="F537" s="48"/>
    </row>
    <row r="538" spans="1:6" x14ac:dyDescent="0.2">
      <c r="A538" s="96"/>
      <c r="B538" s="48"/>
      <c r="C538" s="48"/>
      <c r="D538" s="48"/>
      <c r="E538" s="48"/>
      <c r="F538" s="48"/>
    </row>
    <row r="539" spans="1:6" x14ac:dyDescent="0.2">
      <c r="A539" s="96"/>
      <c r="B539" s="48"/>
      <c r="C539" s="48"/>
      <c r="D539" s="48"/>
      <c r="E539" s="48"/>
      <c r="F539" s="48"/>
    </row>
    <row r="540" spans="1:6" x14ac:dyDescent="0.2">
      <c r="A540" s="96"/>
      <c r="B540" s="48"/>
      <c r="C540" s="48"/>
      <c r="D540" s="48"/>
      <c r="E540" s="48"/>
      <c r="F540" s="48"/>
    </row>
    <row r="541" spans="1:6" x14ac:dyDescent="0.2">
      <c r="A541" s="96"/>
      <c r="B541" s="48"/>
      <c r="C541" s="48"/>
      <c r="D541" s="48"/>
      <c r="E541" s="48"/>
      <c r="F541" s="48"/>
    </row>
    <row r="542" spans="1:6" x14ac:dyDescent="0.2">
      <c r="A542" s="96"/>
      <c r="B542" s="48"/>
      <c r="C542" s="48"/>
      <c r="D542" s="48"/>
      <c r="E542" s="48"/>
      <c r="F542" s="48"/>
    </row>
    <row r="543" spans="1:6" x14ac:dyDescent="0.2">
      <c r="A543" s="96"/>
      <c r="B543" s="48"/>
      <c r="C543" s="48"/>
      <c r="D543" s="48"/>
      <c r="E543" s="48"/>
      <c r="F543" s="48"/>
    </row>
    <row r="544" spans="1:6" x14ac:dyDescent="0.2">
      <c r="A544" s="96"/>
      <c r="B544" s="48"/>
      <c r="C544" s="48"/>
      <c r="D544" s="48"/>
      <c r="E544" s="48"/>
      <c r="F544" s="48"/>
    </row>
    <row r="545" spans="1:6" x14ac:dyDescent="0.2">
      <c r="A545" s="96"/>
      <c r="B545" s="48"/>
      <c r="C545" s="48"/>
      <c r="D545" s="48"/>
      <c r="E545" s="48"/>
      <c r="F545" s="48"/>
    </row>
    <row r="546" spans="1:6" x14ac:dyDescent="0.2">
      <c r="A546" s="96"/>
      <c r="B546" s="48"/>
      <c r="C546" s="48"/>
      <c r="D546" s="48"/>
      <c r="E546" s="48"/>
      <c r="F546" s="48"/>
    </row>
    <row r="547" spans="1:6" x14ac:dyDescent="0.2">
      <c r="A547" s="96"/>
      <c r="B547" s="48"/>
      <c r="C547" s="48"/>
      <c r="D547" s="48"/>
      <c r="E547" s="48"/>
      <c r="F547" s="48"/>
    </row>
    <row r="548" spans="1:6" x14ac:dyDescent="0.2">
      <c r="A548" s="96"/>
      <c r="B548" s="48"/>
      <c r="C548" s="48"/>
      <c r="D548" s="48"/>
      <c r="E548" s="48"/>
      <c r="F548" s="48"/>
    </row>
    <row r="549" spans="1:6" x14ac:dyDescent="0.2">
      <c r="A549" s="96"/>
      <c r="B549" s="48"/>
      <c r="C549" s="48"/>
      <c r="D549" s="48"/>
      <c r="E549" s="48"/>
      <c r="F549" s="48"/>
    </row>
    <row r="550" spans="1:6" x14ac:dyDescent="0.2">
      <c r="A550" s="96"/>
      <c r="B550" s="48"/>
      <c r="C550" s="48"/>
      <c r="D550" s="48"/>
      <c r="E550" s="48"/>
      <c r="F550" s="48"/>
    </row>
    <row r="551" spans="1:6" x14ac:dyDescent="0.2">
      <c r="A551" s="96"/>
      <c r="B551" s="48"/>
      <c r="C551" s="48"/>
      <c r="D551" s="48"/>
      <c r="E551" s="48"/>
      <c r="F551" s="48"/>
    </row>
    <row r="552" spans="1:6" x14ac:dyDescent="0.2">
      <c r="A552" s="96"/>
      <c r="B552" s="48"/>
      <c r="C552" s="48"/>
      <c r="D552" s="48"/>
      <c r="E552" s="48"/>
      <c r="F552" s="48"/>
    </row>
    <row r="553" spans="1:6" x14ac:dyDescent="0.2">
      <c r="A553" s="96"/>
      <c r="B553" s="48"/>
      <c r="C553" s="48"/>
      <c r="D553" s="48"/>
      <c r="E553" s="48"/>
      <c r="F553" s="48"/>
    </row>
    <row r="554" spans="1:6" x14ac:dyDescent="0.2">
      <c r="A554" s="96"/>
      <c r="B554" s="48"/>
      <c r="C554" s="48"/>
      <c r="D554" s="48"/>
      <c r="E554" s="48"/>
      <c r="F554" s="48"/>
    </row>
    <row r="555" spans="1:6" x14ac:dyDescent="0.2">
      <c r="A555" s="96"/>
      <c r="B555" s="48"/>
      <c r="C555" s="48"/>
      <c r="D555" s="48"/>
      <c r="E555" s="48"/>
      <c r="F555" s="48"/>
    </row>
    <row r="556" spans="1:6" x14ac:dyDescent="0.2">
      <c r="A556" s="96"/>
      <c r="B556" s="48"/>
      <c r="C556" s="48"/>
      <c r="D556" s="48"/>
      <c r="E556" s="48"/>
      <c r="F556" s="48"/>
    </row>
    <row r="557" spans="1:6" x14ac:dyDescent="0.2">
      <c r="A557" s="96"/>
      <c r="B557" s="48"/>
      <c r="C557" s="48"/>
      <c r="D557" s="48"/>
      <c r="E557" s="48"/>
      <c r="F557" s="48"/>
    </row>
    <row r="558" spans="1:6" x14ac:dyDescent="0.2">
      <c r="A558" s="96"/>
      <c r="B558" s="48"/>
      <c r="C558" s="48"/>
      <c r="D558" s="48"/>
      <c r="E558" s="48"/>
      <c r="F558" s="48"/>
    </row>
    <row r="559" spans="1:6" x14ac:dyDescent="0.2">
      <c r="A559" s="96"/>
      <c r="B559" s="48"/>
      <c r="C559" s="48"/>
      <c r="D559" s="48"/>
      <c r="E559" s="48"/>
      <c r="F559" s="48"/>
    </row>
    <row r="560" spans="1:6" x14ac:dyDescent="0.2">
      <c r="A560" s="96"/>
      <c r="B560" s="48"/>
      <c r="C560" s="48"/>
      <c r="D560" s="48"/>
      <c r="E560" s="48"/>
      <c r="F560" s="48"/>
    </row>
    <row r="561" spans="1:6" x14ac:dyDescent="0.2">
      <c r="A561" s="96"/>
      <c r="B561" s="48"/>
      <c r="C561" s="48"/>
      <c r="D561" s="48"/>
      <c r="E561" s="48"/>
      <c r="F561" s="48"/>
    </row>
    <row r="562" spans="1:6" x14ac:dyDescent="0.2">
      <c r="A562" s="96"/>
      <c r="B562" s="48"/>
      <c r="C562" s="48"/>
      <c r="D562" s="48"/>
      <c r="E562" s="48"/>
      <c r="F562" s="48"/>
    </row>
    <row r="563" spans="1:6" x14ac:dyDescent="0.2">
      <c r="A563" s="96"/>
      <c r="B563" s="48"/>
      <c r="C563" s="48"/>
      <c r="D563" s="48"/>
      <c r="E563" s="48"/>
      <c r="F563" s="48"/>
    </row>
    <row r="564" spans="1:6" x14ac:dyDescent="0.2">
      <c r="A564" s="96"/>
      <c r="B564" s="48"/>
      <c r="C564" s="48"/>
      <c r="D564" s="48"/>
      <c r="E564" s="48"/>
      <c r="F564" s="48"/>
    </row>
    <row r="565" spans="1:6" x14ac:dyDescent="0.2">
      <c r="A565" s="96"/>
      <c r="B565" s="48"/>
      <c r="C565" s="48"/>
      <c r="D565" s="48"/>
      <c r="E565" s="48"/>
      <c r="F565" s="48"/>
    </row>
    <row r="566" spans="1:6" x14ac:dyDescent="0.2">
      <c r="A566" s="96"/>
      <c r="B566" s="48"/>
      <c r="C566" s="48"/>
      <c r="D566" s="48"/>
      <c r="E566" s="48"/>
      <c r="F566" s="48"/>
    </row>
    <row r="567" spans="1:6" x14ac:dyDescent="0.2">
      <c r="A567" s="96"/>
      <c r="B567" s="48"/>
      <c r="C567" s="48"/>
      <c r="D567" s="48"/>
      <c r="E567" s="48"/>
      <c r="F567" s="48"/>
    </row>
    <row r="568" spans="1:6" x14ac:dyDescent="0.2">
      <c r="A568" s="96"/>
      <c r="B568" s="48"/>
      <c r="C568" s="48"/>
      <c r="D568" s="48"/>
      <c r="E568" s="48"/>
      <c r="F568" s="48"/>
    </row>
    <row r="569" spans="1:6" x14ac:dyDescent="0.2">
      <c r="A569" s="96"/>
      <c r="B569" s="48"/>
      <c r="C569" s="48"/>
      <c r="D569" s="48"/>
      <c r="E569" s="48"/>
      <c r="F569" s="48"/>
    </row>
    <row r="570" spans="1:6" x14ac:dyDescent="0.2">
      <c r="A570" s="96"/>
      <c r="B570" s="48"/>
      <c r="C570" s="48"/>
      <c r="D570" s="48"/>
      <c r="E570" s="48"/>
      <c r="F570" s="48"/>
    </row>
    <row r="571" spans="1:6" x14ac:dyDescent="0.2">
      <c r="A571" s="96"/>
      <c r="B571" s="48"/>
      <c r="C571" s="48"/>
      <c r="D571" s="48"/>
      <c r="E571" s="48"/>
      <c r="F571" s="48"/>
    </row>
    <row r="572" spans="1:6" x14ac:dyDescent="0.2">
      <c r="A572" s="96"/>
      <c r="B572" s="48"/>
      <c r="C572" s="48"/>
      <c r="D572" s="48"/>
      <c r="E572" s="48"/>
      <c r="F572" s="48"/>
    </row>
    <row r="573" spans="1:6" x14ac:dyDescent="0.2">
      <c r="A573" s="96"/>
      <c r="B573" s="48"/>
      <c r="C573" s="48"/>
      <c r="D573" s="48"/>
      <c r="E573" s="48"/>
      <c r="F573" s="48"/>
    </row>
    <row r="574" spans="1:6" x14ac:dyDescent="0.2">
      <c r="A574" s="96"/>
      <c r="B574" s="48"/>
      <c r="C574" s="48"/>
      <c r="D574" s="48"/>
      <c r="E574" s="48"/>
      <c r="F574" s="48"/>
    </row>
    <row r="575" spans="1:6" x14ac:dyDescent="0.2">
      <c r="A575" s="96"/>
      <c r="B575" s="48"/>
      <c r="C575" s="48"/>
      <c r="D575" s="48"/>
      <c r="E575" s="48"/>
      <c r="F575" s="48"/>
    </row>
    <row r="576" spans="1:6" x14ac:dyDescent="0.2">
      <c r="A576" s="96"/>
      <c r="B576" s="48"/>
      <c r="C576" s="48"/>
      <c r="D576" s="48"/>
      <c r="E576" s="48"/>
      <c r="F576" s="48"/>
    </row>
    <row r="577" spans="1:6" x14ac:dyDescent="0.2">
      <c r="A577" s="96"/>
      <c r="B577" s="48"/>
      <c r="C577" s="48"/>
      <c r="D577" s="48"/>
      <c r="E577" s="48"/>
      <c r="F577" s="48"/>
    </row>
    <row r="578" spans="1:6" x14ac:dyDescent="0.2">
      <c r="A578" s="96"/>
      <c r="B578" s="48"/>
      <c r="C578" s="48"/>
      <c r="D578" s="48"/>
      <c r="E578" s="48"/>
      <c r="F578" s="48"/>
    </row>
    <row r="579" spans="1:6" x14ac:dyDescent="0.2">
      <c r="A579" s="96"/>
      <c r="B579" s="48"/>
      <c r="C579" s="48"/>
      <c r="D579" s="48"/>
      <c r="E579" s="48"/>
      <c r="F579" s="48"/>
    </row>
    <row r="580" spans="1:6" x14ac:dyDescent="0.2">
      <c r="A580" s="96"/>
      <c r="B580" s="48"/>
      <c r="C580" s="48"/>
      <c r="D580" s="48"/>
      <c r="E580" s="48"/>
      <c r="F580" s="48"/>
    </row>
    <row r="581" spans="1:6" x14ac:dyDescent="0.2">
      <c r="A581" s="96"/>
      <c r="B581" s="48"/>
      <c r="C581" s="48"/>
      <c r="D581" s="48"/>
      <c r="E581" s="48"/>
      <c r="F581" s="48"/>
    </row>
    <row r="582" spans="1:6" x14ac:dyDescent="0.2">
      <c r="A582" s="96"/>
      <c r="B582" s="48"/>
      <c r="C582" s="48"/>
      <c r="D582" s="48"/>
      <c r="E582" s="48"/>
      <c r="F582" s="48"/>
    </row>
    <row r="583" spans="1:6" x14ac:dyDescent="0.2">
      <c r="A583" s="96"/>
      <c r="B583" s="48"/>
      <c r="C583" s="48"/>
      <c r="D583" s="48"/>
      <c r="E583" s="48"/>
      <c r="F583" s="48"/>
    </row>
    <row r="584" spans="1:6" x14ac:dyDescent="0.2">
      <c r="A584" s="96"/>
      <c r="B584" s="48"/>
      <c r="C584" s="48"/>
      <c r="D584" s="48"/>
      <c r="E584" s="48"/>
      <c r="F584" s="48"/>
    </row>
    <row r="585" spans="1:6" x14ac:dyDescent="0.2">
      <c r="A585" s="96"/>
      <c r="B585" s="48"/>
      <c r="C585" s="48"/>
      <c r="D585" s="48"/>
      <c r="E585" s="48"/>
      <c r="F585" s="48"/>
    </row>
    <row r="586" spans="1:6" x14ac:dyDescent="0.2">
      <c r="A586" s="96"/>
      <c r="B586" s="48"/>
      <c r="C586" s="48"/>
      <c r="D586" s="48"/>
      <c r="E586" s="48"/>
      <c r="F586" s="48"/>
    </row>
    <row r="587" spans="1:6" x14ac:dyDescent="0.2">
      <c r="A587" s="96"/>
      <c r="B587" s="48"/>
      <c r="C587" s="48"/>
      <c r="D587" s="48"/>
      <c r="E587" s="48"/>
      <c r="F587" s="48"/>
    </row>
    <row r="588" spans="1:6" x14ac:dyDescent="0.2">
      <c r="A588" s="96"/>
      <c r="B588" s="48"/>
      <c r="C588" s="48"/>
      <c r="D588" s="48"/>
      <c r="E588" s="48"/>
      <c r="F588" s="48"/>
    </row>
    <row r="589" spans="1:6" x14ac:dyDescent="0.2">
      <c r="A589" s="96"/>
      <c r="B589" s="48"/>
      <c r="C589" s="48"/>
      <c r="D589" s="48"/>
      <c r="E589" s="48"/>
      <c r="F589" s="48"/>
    </row>
    <row r="590" spans="1:6" x14ac:dyDescent="0.2">
      <c r="A590" s="96"/>
      <c r="B590" s="48"/>
      <c r="C590" s="48"/>
      <c r="D590" s="48"/>
      <c r="E590" s="48"/>
      <c r="F590" s="48"/>
    </row>
    <row r="591" spans="1:6" x14ac:dyDescent="0.2">
      <c r="A591" s="96"/>
      <c r="B591" s="48"/>
      <c r="C591" s="48"/>
      <c r="D591" s="48"/>
      <c r="E591" s="48"/>
      <c r="F591" s="48"/>
    </row>
    <row r="592" spans="1:6" x14ac:dyDescent="0.2">
      <c r="A592" s="96"/>
      <c r="B592" s="48"/>
      <c r="C592" s="48"/>
      <c r="D592" s="48"/>
      <c r="E592" s="48"/>
      <c r="F592" s="48"/>
    </row>
    <row r="593" spans="1:6" x14ac:dyDescent="0.2">
      <c r="A593" s="96"/>
      <c r="B593" s="48"/>
      <c r="C593" s="48"/>
      <c r="D593" s="48"/>
      <c r="E593" s="48"/>
      <c r="F593" s="48"/>
    </row>
    <row r="594" spans="1:6" x14ac:dyDescent="0.2">
      <c r="A594" s="96"/>
      <c r="B594" s="48"/>
      <c r="C594" s="48"/>
      <c r="D594" s="48"/>
      <c r="E594" s="48"/>
      <c r="F594" s="48"/>
    </row>
    <row r="595" spans="1:6" x14ac:dyDescent="0.2">
      <c r="A595" s="96"/>
      <c r="B595" s="48"/>
      <c r="C595" s="48"/>
      <c r="D595" s="48"/>
      <c r="E595" s="48"/>
      <c r="F595" s="48"/>
    </row>
    <row r="596" spans="1:6" x14ac:dyDescent="0.2">
      <c r="A596" s="96"/>
      <c r="B596" s="48"/>
      <c r="C596" s="48"/>
      <c r="D596" s="48"/>
      <c r="E596" s="48"/>
      <c r="F596" s="48"/>
    </row>
    <row r="597" spans="1:6" x14ac:dyDescent="0.2">
      <c r="A597" s="96"/>
      <c r="B597" s="48"/>
      <c r="C597" s="48"/>
      <c r="D597" s="48"/>
      <c r="E597" s="48"/>
      <c r="F597" s="48"/>
    </row>
    <row r="598" spans="1:6" x14ac:dyDescent="0.2">
      <c r="A598" s="96"/>
      <c r="B598" s="48"/>
      <c r="C598" s="48"/>
      <c r="D598" s="48"/>
      <c r="E598" s="48"/>
      <c r="F598" s="48"/>
    </row>
    <row r="599" spans="1:6" x14ac:dyDescent="0.2">
      <c r="A599" s="96"/>
      <c r="B599" s="48"/>
      <c r="C599" s="48"/>
      <c r="D599" s="48"/>
      <c r="E599" s="48"/>
      <c r="F599" s="48"/>
    </row>
    <row r="600" spans="1:6" x14ac:dyDescent="0.2">
      <c r="A600" s="96"/>
      <c r="B600" s="48"/>
      <c r="C600" s="48"/>
      <c r="D600" s="48"/>
      <c r="E600" s="48"/>
      <c r="F600" s="48"/>
    </row>
    <row r="601" spans="1:6" x14ac:dyDescent="0.2">
      <c r="A601" s="96"/>
      <c r="B601" s="48"/>
      <c r="C601" s="48"/>
      <c r="D601" s="48"/>
      <c r="E601" s="48"/>
      <c r="F601" s="48"/>
    </row>
    <row r="602" spans="1:6" x14ac:dyDescent="0.2">
      <c r="A602" s="96"/>
      <c r="B602" s="48"/>
      <c r="C602" s="48"/>
      <c r="D602" s="48"/>
      <c r="E602" s="48"/>
      <c r="F602" s="48"/>
    </row>
    <row r="603" spans="1:6" x14ac:dyDescent="0.2">
      <c r="A603" s="96"/>
      <c r="B603" s="48"/>
      <c r="C603" s="48"/>
      <c r="D603" s="48"/>
      <c r="E603" s="48"/>
      <c r="F603" s="48"/>
    </row>
    <row r="604" spans="1:6" x14ac:dyDescent="0.2">
      <c r="A604" s="96"/>
      <c r="B604" s="48"/>
      <c r="C604" s="48"/>
      <c r="D604" s="48"/>
      <c r="E604" s="48"/>
      <c r="F604" s="48"/>
    </row>
    <row r="605" spans="1:6" x14ac:dyDescent="0.2">
      <c r="A605" s="96"/>
      <c r="B605" s="48"/>
      <c r="C605" s="48"/>
      <c r="D605" s="48"/>
      <c r="E605" s="48"/>
      <c r="F605" s="48"/>
    </row>
    <row r="606" spans="1:6" x14ac:dyDescent="0.2">
      <c r="A606" s="96"/>
      <c r="B606" s="48"/>
      <c r="C606" s="48"/>
      <c r="D606" s="48"/>
      <c r="E606" s="48"/>
      <c r="F606" s="48"/>
    </row>
    <row r="607" spans="1:6" x14ac:dyDescent="0.2">
      <c r="A607" s="96"/>
      <c r="B607" s="48"/>
      <c r="C607" s="48"/>
      <c r="D607" s="48"/>
      <c r="E607" s="48"/>
      <c r="F607" s="48"/>
    </row>
    <row r="608" spans="1:6" x14ac:dyDescent="0.2">
      <c r="A608" s="96"/>
      <c r="B608" s="48"/>
      <c r="C608" s="48"/>
      <c r="D608" s="48"/>
      <c r="E608" s="48"/>
      <c r="F608" s="48"/>
    </row>
    <row r="609" spans="1:6" x14ac:dyDescent="0.2">
      <c r="A609" s="96"/>
      <c r="B609" s="48"/>
      <c r="C609" s="48"/>
      <c r="D609" s="48"/>
      <c r="E609" s="48"/>
      <c r="F609" s="48"/>
    </row>
    <row r="610" spans="1:6" x14ac:dyDescent="0.2">
      <c r="A610" s="96"/>
      <c r="B610" s="48"/>
      <c r="C610" s="48"/>
      <c r="D610" s="48"/>
      <c r="E610" s="48"/>
      <c r="F610" s="48"/>
    </row>
    <row r="611" spans="1:6" x14ac:dyDescent="0.2">
      <c r="A611" s="96"/>
      <c r="B611" s="48"/>
      <c r="C611" s="48"/>
      <c r="D611" s="48"/>
      <c r="E611" s="48"/>
      <c r="F611" s="48"/>
    </row>
    <row r="612" spans="1:6" x14ac:dyDescent="0.2">
      <c r="A612" s="96"/>
      <c r="B612" s="48"/>
      <c r="C612" s="48"/>
      <c r="D612" s="48"/>
      <c r="E612" s="48"/>
      <c r="F612" s="48"/>
    </row>
    <row r="613" spans="1:6" x14ac:dyDescent="0.2">
      <c r="A613" s="96"/>
      <c r="B613" s="48"/>
      <c r="C613" s="48"/>
      <c r="D613" s="48"/>
      <c r="E613" s="48"/>
      <c r="F613" s="48"/>
    </row>
    <row r="614" spans="1:6" x14ac:dyDescent="0.2">
      <c r="A614" s="96"/>
      <c r="B614" s="48"/>
      <c r="C614" s="48"/>
      <c r="D614" s="48"/>
      <c r="E614" s="48"/>
      <c r="F614" s="48"/>
    </row>
    <row r="615" spans="1:6" x14ac:dyDescent="0.2">
      <c r="A615" s="96"/>
      <c r="B615" s="48"/>
      <c r="C615" s="48"/>
      <c r="D615" s="48"/>
      <c r="E615" s="48"/>
      <c r="F615" s="48"/>
    </row>
    <row r="616" spans="1:6" x14ac:dyDescent="0.2">
      <c r="A616" s="96"/>
      <c r="B616" s="48"/>
      <c r="C616" s="48"/>
      <c r="D616" s="48"/>
      <c r="E616" s="48"/>
      <c r="F616" s="48"/>
    </row>
    <row r="617" spans="1:6" x14ac:dyDescent="0.2">
      <c r="A617" s="96"/>
      <c r="B617" s="48"/>
      <c r="C617" s="48"/>
      <c r="D617" s="48"/>
      <c r="E617" s="48"/>
      <c r="F617" s="48"/>
    </row>
    <row r="618" spans="1:6" x14ac:dyDescent="0.2">
      <c r="A618" s="96"/>
      <c r="B618" s="48"/>
      <c r="C618" s="48"/>
      <c r="D618" s="48"/>
      <c r="E618" s="48"/>
      <c r="F618" s="48"/>
    </row>
    <row r="619" spans="1:6" x14ac:dyDescent="0.2">
      <c r="A619" s="96"/>
      <c r="B619" s="48"/>
      <c r="C619" s="48"/>
      <c r="D619" s="48"/>
      <c r="E619" s="48"/>
      <c r="F619" s="48"/>
    </row>
    <row r="620" spans="1:6" x14ac:dyDescent="0.2">
      <c r="A620" s="96"/>
      <c r="B620" s="48"/>
      <c r="C620" s="48"/>
      <c r="D620" s="48"/>
      <c r="E620" s="48"/>
      <c r="F620" s="48"/>
    </row>
    <row r="621" spans="1:6" x14ac:dyDescent="0.2">
      <c r="A621" s="96"/>
      <c r="B621" s="48"/>
      <c r="C621" s="48"/>
      <c r="D621" s="48"/>
      <c r="E621" s="48"/>
      <c r="F621" s="48"/>
    </row>
    <row r="622" spans="1:6" x14ac:dyDescent="0.2">
      <c r="A622" s="96"/>
      <c r="B622" s="48"/>
      <c r="C622" s="48"/>
      <c r="D622" s="48"/>
      <c r="E622" s="48"/>
      <c r="F622" s="48"/>
    </row>
    <row r="623" spans="1:6" x14ac:dyDescent="0.2">
      <c r="A623" s="96"/>
      <c r="B623" s="48"/>
      <c r="C623" s="48"/>
      <c r="D623" s="48"/>
      <c r="E623" s="48"/>
      <c r="F623" s="48"/>
    </row>
    <row r="624" spans="1:6" x14ac:dyDescent="0.2">
      <c r="A624" s="96"/>
      <c r="B624" s="48"/>
      <c r="C624" s="48"/>
      <c r="D624" s="48"/>
      <c r="E624" s="48"/>
      <c r="F624" s="48"/>
    </row>
    <row r="625" spans="1:6" x14ac:dyDescent="0.2">
      <c r="A625" s="96"/>
      <c r="B625" s="48"/>
      <c r="C625" s="48"/>
      <c r="D625" s="48"/>
      <c r="E625" s="48"/>
      <c r="F625" s="48"/>
    </row>
    <row r="626" spans="1:6" x14ac:dyDescent="0.2">
      <c r="A626" s="96"/>
      <c r="B626" s="48"/>
      <c r="C626" s="48"/>
      <c r="D626" s="48"/>
      <c r="E626" s="48"/>
      <c r="F626" s="48"/>
    </row>
    <row r="627" spans="1:6" x14ac:dyDescent="0.2">
      <c r="A627" s="96"/>
      <c r="B627" s="48"/>
      <c r="C627" s="48"/>
      <c r="D627" s="48"/>
      <c r="E627" s="48"/>
      <c r="F627" s="48"/>
    </row>
    <row r="628" spans="1:6" x14ac:dyDescent="0.2">
      <c r="A628" s="96"/>
      <c r="B628" s="48"/>
      <c r="C628" s="48"/>
      <c r="D628" s="48"/>
      <c r="E628" s="48"/>
      <c r="F628" s="48"/>
    </row>
    <row r="629" spans="1:6" x14ac:dyDescent="0.2">
      <c r="A629" s="96"/>
      <c r="B629" s="48"/>
      <c r="C629" s="48"/>
      <c r="D629" s="48"/>
      <c r="E629" s="48"/>
      <c r="F629" s="48"/>
    </row>
    <row r="630" spans="1:6" x14ac:dyDescent="0.2">
      <c r="A630" s="96"/>
      <c r="B630" s="48"/>
      <c r="C630" s="48"/>
      <c r="D630" s="48"/>
      <c r="E630" s="48"/>
      <c r="F630" s="48"/>
    </row>
    <row r="631" spans="1:6" x14ac:dyDescent="0.2">
      <c r="A631" s="96"/>
      <c r="B631" s="48"/>
      <c r="C631" s="48"/>
      <c r="D631" s="48"/>
      <c r="E631" s="48"/>
      <c r="F631" s="48"/>
    </row>
    <row r="632" spans="1:6" x14ac:dyDescent="0.2">
      <c r="A632" s="96"/>
      <c r="B632" s="48"/>
      <c r="C632" s="48"/>
      <c r="D632" s="48"/>
      <c r="E632" s="48"/>
      <c r="F632" s="48"/>
    </row>
    <row r="633" spans="1:6" x14ac:dyDescent="0.2">
      <c r="A633" s="96"/>
      <c r="B633" s="48"/>
      <c r="C633" s="48"/>
      <c r="D633" s="48"/>
      <c r="E633" s="48"/>
      <c r="F633" s="48"/>
    </row>
    <row r="634" spans="1:6" x14ac:dyDescent="0.2">
      <c r="A634" s="96"/>
      <c r="B634" s="48"/>
      <c r="C634" s="48"/>
      <c r="D634" s="48"/>
      <c r="E634" s="48"/>
      <c r="F634" s="48"/>
    </row>
    <row r="635" spans="1:6" x14ac:dyDescent="0.2">
      <c r="A635" s="96"/>
      <c r="B635" s="48"/>
      <c r="C635" s="48"/>
      <c r="D635" s="48"/>
      <c r="E635" s="48"/>
      <c r="F635" s="48"/>
    </row>
    <row r="636" spans="1:6" x14ac:dyDescent="0.2">
      <c r="A636" s="96"/>
      <c r="B636" s="48"/>
      <c r="C636" s="48"/>
      <c r="D636" s="48"/>
      <c r="E636" s="48"/>
      <c r="F636" s="48"/>
    </row>
    <row r="637" spans="1:6" x14ac:dyDescent="0.2">
      <c r="A637" s="96"/>
      <c r="B637" s="48"/>
      <c r="C637" s="48"/>
      <c r="D637" s="48"/>
      <c r="E637" s="48"/>
      <c r="F637" s="48"/>
    </row>
    <row r="638" spans="1:6" x14ac:dyDescent="0.2">
      <c r="A638" s="96"/>
      <c r="B638" s="48"/>
      <c r="C638" s="48"/>
      <c r="D638" s="48"/>
      <c r="E638" s="48"/>
      <c r="F638" s="48"/>
    </row>
    <row r="639" spans="1:6" x14ac:dyDescent="0.2">
      <c r="A639" s="96"/>
      <c r="B639" s="48"/>
      <c r="C639" s="48"/>
      <c r="D639" s="48"/>
      <c r="E639" s="48"/>
      <c r="F639" s="48"/>
    </row>
    <row r="640" spans="1:6" x14ac:dyDescent="0.2">
      <c r="A640" s="96"/>
      <c r="B640" s="48"/>
      <c r="C640" s="48"/>
      <c r="D640" s="48"/>
      <c r="E640" s="48"/>
      <c r="F640" s="48"/>
    </row>
    <row r="641" spans="1:6" x14ac:dyDescent="0.2">
      <c r="A641" s="96"/>
      <c r="B641" s="48"/>
      <c r="C641" s="48"/>
      <c r="D641" s="48"/>
      <c r="E641" s="48"/>
      <c r="F641" s="48"/>
    </row>
    <row r="642" spans="1:6" x14ac:dyDescent="0.2">
      <c r="A642" s="96"/>
      <c r="B642" s="48"/>
      <c r="C642" s="48"/>
      <c r="D642" s="48"/>
      <c r="E642" s="48"/>
      <c r="F642" s="48"/>
    </row>
    <row r="643" spans="1:6" x14ac:dyDescent="0.2">
      <c r="A643" s="96"/>
      <c r="B643" s="48"/>
      <c r="C643" s="48"/>
      <c r="D643" s="48"/>
      <c r="E643" s="48"/>
      <c r="F643" s="48"/>
    </row>
    <row r="644" spans="1:6" x14ac:dyDescent="0.2">
      <c r="A644" s="96"/>
      <c r="B644" s="48"/>
      <c r="C644" s="48"/>
      <c r="D644" s="48"/>
      <c r="E644" s="48"/>
      <c r="F644" s="48"/>
    </row>
    <row r="645" spans="1:6" x14ac:dyDescent="0.2">
      <c r="A645" s="96"/>
      <c r="B645" s="48"/>
      <c r="C645" s="48"/>
      <c r="D645" s="48"/>
      <c r="E645" s="48"/>
      <c r="F645" s="48"/>
    </row>
    <row r="646" spans="1:6" x14ac:dyDescent="0.2">
      <c r="A646" s="96"/>
      <c r="B646" s="48"/>
      <c r="C646" s="48"/>
      <c r="D646" s="48"/>
      <c r="E646" s="48"/>
      <c r="F646" s="48"/>
    </row>
    <row r="647" spans="1:6" x14ac:dyDescent="0.2">
      <c r="A647" s="96"/>
      <c r="B647" s="48"/>
      <c r="C647" s="48"/>
      <c r="D647" s="48"/>
      <c r="E647" s="48"/>
      <c r="F647" s="48"/>
    </row>
    <row r="648" spans="1:6" x14ac:dyDescent="0.2">
      <c r="A648" s="96"/>
      <c r="B648" s="48"/>
      <c r="C648" s="48"/>
      <c r="D648" s="48"/>
      <c r="E648" s="48"/>
      <c r="F648" s="48"/>
    </row>
    <row r="649" spans="1:6" x14ac:dyDescent="0.2">
      <c r="A649" s="96"/>
      <c r="B649" s="48"/>
      <c r="C649" s="48"/>
      <c r="D649" s="48"/>
      <c r="E649" s="48"/>
      <c r="F649" s="48"/>
    </row>
    <row r="650" spans="1:6" x14ac:dyDescent="0.2">
      <c r="A650" s="96"/>
      <c r="B650" s="48"/>
      <c r="C650" s="48"/>
      <c r="D650" s="48"/>
      <c r="E650" s="48"/>
      <c r="F650" s="48"/>
    </row>
    <row r="651" spans="1:6" x14ac:dyDescent="0.2">
      <c r="A651" s="96"/>
      <c r="B651" s="48"/>
      <c r="C651" s="48"/>
      <c r="D651" s="48"/>
      <c r="E651" s="48"/>
      <c r="F651" s="48"/>
    </row>
    <row r="652" spans="1:6" x14ac:dyDescent="0.2">
      <c r="A652" s="96"/>
      <c r="B652" s="48"/>
      <c r="C652" s="48"/>
      <c r="D652" s="48"/>
      <c r="E652" s="48"/>
      <c r="F652" s="48"/>
    </row>
    <row r="653" spans="1:6" x14ac:dyDescent="0.2">
      <c r="A653" s="96"/>
      <c r="B653" s="48"/>
      <c r="C653" s="48"/>
      <c r="D653" s="48"/>
      <c r="E653" s="48"/>
      <c r="F653" s="48"/>
    </row>
    <row r="654" spans="1:6" x14ac:dyDescent="0.2">
      <c r="A654" s="96"/>
      <c r="B654" s="48"/>
      <c r="C654" s="48"/>
      <c r="D654" s="48"/>
      <c r="E654" s="48"/>
      <c r="F654" s="48"/>
    </row>
    <row r="655" spans="1:6" x14ac:dyDescent="0.2">
      <c r="A655" s="96"/>
      <c r="B655" s="48"/>
      <c r="C655" s="48"/>
      <c r="D655" s="48"/>
      <c r="E655" s="48"/>
      <c r="F655" s="48"/>
    </row>
    <row r="656" spans="1:6" x14ac:dyDescent="0.2">
      <c r="A656" s="96"/>
      <c r="B656" s="48"/>
      <c r="C656" s="48"/>
      <c r="D656" s="48"/>
      <c r="E656" s="48"/>
      <c r="F656" s="48"/>
    </row>
    <row r="657" spans="1:6" x14ac:dyDescent="0.2">
      <c r="A657" s="96"/>
      <c r="B657" s="48"/>
      <c r="C657" s="48"/>
      <c r="D657" s="48"/>
      <c r="E657" s="48"/>
      <c r="F657" s="48"/>
    </row>
    <row r="658" spans="1:6" x14ac:dyDescent="0.2">
      <c r="A658" s="96"/>
      <c r="B658" s="48"/>
      <c r="C658" s="48"/>
      <c r="D658" s="48"/>
      <c r="E658" s="48"/>
      <c r="F658" s="48"/>
    </row>
    <row r="659" spans="1:6" x14ac:dyDescent="0.2">
      <c r="A659" s="96"/>
      <c r="B659" s="48"/>
      <c r="C659" s="48"/>
      <c r="D659" s="48"/>
      <c r="E659" s="48"/>
      <c r="F659" s="48"/>
    </row>
    <row r="660" spans="1:6" x14ac:dyDescent="0.2">
      <c r="A660" s="96"/>
      <c r="B660" s="48"/>
      <c r="C660" s="48"/>
      <c r="D660" s="48"/>
      <c r="E660" s="48"/>
      <c r="F660" s="48"/>
    </row>
    <row r="661" spans="1:6" x14ac:dyDescent="0.2">
      <c r="A661" s="96"/>
      <c r="B661" s="48"/>
      <c r="C661" s="48"/>
      <c r="D661" s="48"/>
      <c r="E661" s="48"/>
      <c r="F661" s="48"/>
    </row>
    <row r="662" spans="1:6" x14ac:dyDescent="0.2">
      <c r="A662" s="96"/>
      <c r="B662" s="48"/>
      <c r="C662" s="48"/>
      <c r="D662" s="48"/>
      <c r="E662" s="48"/>
      <c r="F662" s="48"/>
    </row>
    <row r="663" spans="1:6" x14ac:dyDescent="0.2">
      <c r="A663" s="96"/>
      <c r="B663" s="48"/>
      <c r="C663" s="48"/>
      <c r="D663" s="48"/>
      <c r="E663" s="48"/>
      <c r="F663" s="48"/>
    </row>
    <row r="664" spans="1:6" x14ac:dyDescent="0.2">
      <c r="A664" s="96"/>
      <c r="B664" s="48"/>
      <c r="C664" s="48"/>
      <c r="D664" s="48"/>
      <c r="E664" s="48"/>
      <c r="F664" s="48"/>
    </row>
    <row r="665" spans="1:6" x14ac:dyDescent="0.2">
      <c r="A665" s="96"/>
      <c r="B665" s="48"/>
      <c r="C665" s="48"/>
      <c r="D665" s="48"/>
      <c r="E665" s="48"/>
      <c r="F665" s="48"/>
    </row>
    <row r="666" spans="1:6" x14ac:dyDescent="0.2">
      <c r="A666" s="96"/>
      <c r="B666" s="48"/>
      <c r="C666" s="48"/>
      <c r="D666" s="48"/>
      <c r="E666" s="48"/>
      <c r="F666" s="48"/>
    </row>
    <row r="667" spans="1:6" x14ac:dyDescent="0.2">
      <c r="A667" s="96"/>
      <c r="B667" s="48"/>
      <c r="C667" s="48"/>
      <c r="D667" s="48"/>
      <c r="E667" s="48"/>
      <c r="F667" s="48"/>
    </row>
    <row r="668" spans="1:6" x14ac:dyDescent="0.2">
      <c r="A668" s="96"/>
      <c r="B668" s="48"/>
      <c r="C668" s="48"/>
      <c r="D668" s="48"/>
      <c r="E668" s="48"/>
      <c r="F668" s="48"/>
    </row>
    <row r="669" spans="1:6" x14ac:dyDescent="0.2">
      <c r="A669" s="96"/>
      <c r="B669" s="48"/>
      <c r="C669" s="48"/>
      <c r="D669" s="48"/>
      <c r="E669" s="48"/>
      <c r="F669" s="48"/>
    </row>
    <row r="670" spans="1:6" x14ac:dyDescent="0.2">
      <c r="A670" s="96"/>
      <c r="B670" s="48"/>
      <c r="C670" s="48"/>
      <c r="D670" s="48"/>
      <c r="E670" s="48"/>
      <c r="F670" s="48"/>
    </row>
    <row r="671" spans="1:6" x14ac:dyDescent="0.2">
      <c r="A671" s="96"/>
      <c r="B671" s="48"/>
      <c r="C671" s="48"/>
      <c r="D671" s="48"/>
      <c r="E671" s="48"/>
      <c r="F671" s="48"/>
    </row>
    <row r="672" spans="1:6" x14ac:dyDescent="0.2">
      <c r="A672" s="96"/>
      <c r="B672" s="48"/>
      <c r="C672" s="48"/>
      <c r="D672" s="48"/>
      <c r="E672" s="48"/>
      <c r="F672" s="48"/>
    </row>
    <row r="673" spans="1:6" x14ac:dyDescent="0.2">
      <c r="A673" s="96"/>
      <c r="B673" s="48"/>
      <c r="C673" s="48"/>
      <c r="D673" s="48"/>
      <c r="E673" s="48"/>
      <c r="F673" s="48"/>
    </row>
    <row r="674" spans="1:6" x14ac:dyDescent="0.2">
      <c r="A674" s="96"/>
      <c r="B674" s="48"/>
      <c r="C674" s="48"/>
      <c r="D674" s="48"/>
      <c r="E674" s="48"/>
      <c r="F674" s="48"/>
    </row>
    <row r="675" spans="1:6" x14ac:dyDescent="0.2">
      <c r="A675" s="96"/>
      <c r="B675" s="48"/>
      <c r="C675" s="48"/>
      <c r="D675" s="48"/>
      <c r="E675" s="48"/>
      <c r="F675" s="48"/>
    </row>
    <row r="676" spans="1:6" x14ac:dyDescent="0.2">
      <c r="A676" s="96"/>
      <c r="B676" s="48"/>
      <c r="C676" s="48"/>
      <c r="D676" s="48"/>
      <c r="E676" s="48"/>
      <c r="F676" s="48"/>
    </row>
    <row r="677" spans="1:6" x14ac:dyDescent="0.2">
      <c r="A677" s="96"/>
      <c r="B677" s="48"/>
      <c r="C677" s="48"/>
      <c r="D677" s="48"/>
      <c r="E677" s="48"/>
      <c r="F677" s="48"/>
    </row>
    <row r="678" spans="1:6" x14ac:dyDescent="0.2">
      <c r="A678" s="96"/>
      <c r="B678" s="48"/>
      <c r="C678" s="48"/>
      <c r="D678" s="48"/>
      <c r="E678" s="48"/>
      <c r="F678" s="48"/>
    </row>
    <row r="679" spans="1:6" x14ac:dyDescent="0.2">
      <c r="A679" s="96"/>
      <c r="B679" s="48"/>
      <c r="C679" s="48"/>
      <c r="D679" s="48"/>
      <c r="E679" s="48"/>
      <c r="F679" s="48"/>
    </row>
    <row r="680" spans="1:6" x14ac:dyDescent="0.2">
      <c r="A680" s="96"/>
      <c r="B680" s="48"/>
      <c r="C680" s="48"/>
      <c r="D680" s="48"/>
      <c r="E680" s="48"/>
      <c r="F680" s="48"/>
    </row>
    <row r="681" spans="1:6" x14ac:dyDescent="0.2">
      <c r="A681" s="96"/>
      <c r="B681" s="48"/>
      <c r="C681" s="48"/>
      <c r="D681" s="48"/>
      <c r="E681" s="48"/>
      <c r="F681" s="48"/>
    </row>
    <row r="682" spans="1:6" x14ac:dyDescent="0.2">
      <c r="A682" s="96"/>
      <c r="B682" s="48"/>
      <c r="C682" s="48"/>
      <c r="D682" s="48"/>
      <c r="E682" s="48"/>
      <c r="F682" s="48"/>
    </row>
    <row r="683" spans="1:6" x14ac:dyDescent="0.2">
      <c r="A683" s="96"/>
      <c r="B683" s="48"/>
      <c r="C683" s="48"/>
      <c r="D683" s="48"/>
      <c r="E683" s="48"/>
      <c r="F683" s="48"/>
    </row>
    <row r="684" spans="1:6" x14ac:dyDescent="0.2">
      <c r="A684" s="96"/>
      <c r="B684" s="48"/>
      <c r="C684" s="48"/>
      <c r="D684" s="48"/>
      <c r="E684" s="48"/>
      <c r="F684" s="48"/>
    </row>
    <row r="685" spans="1:6" x14ac:dyDescent="0.2">
      <c r="A685" s="96"/>
      <c r="B685" s="48"/>
      <c r="C685" s="48"/>
      <c r="D685" s="48"/>
      <c r="E685" s="48"/>
      <c r="F685" s="48"/>
    </row>
    <row r="686" spans="1:6" x14ac:dyDescent="0.2">
      <c r="A686" s="96"/>
      <c r="B686" s="48"/>
      <c r="C686" s="48"/>
      <c r="D686" s="48"/>
      <c r="E686" s="48"/>
      <c r="F686" s="48"/>
    </row>
    <row r="687" spans="1:6" x14ac:dyDescent="0.2">
      <c r="A687" s="96"/>
      <c r="B687" s="48"/>
      <c r="C687" s="48"/>
      <c r="D687" s="48"/>
      <c r="E687" s="48"/>
      <c r="F687" s="48"/>
    </row>
    <row r="688" spans="1:6" x14ac:dyDescent="0.2">
      <c r="A688" s="96"/>
      <c r="B688" s="48"/>
      <c r="C688" s="48"/>
      <c r="D688" s="48"/>
      <c r="E688" s="48"/>
      <c r="F688" s="48"/>
    </row>
    <row r="689" spans="1:6" x14ac:dyDescent="0.2">
      <c r="A689" s="96"/>
      <c r="B689" s="48"/>
      <c r="C689" s="48"/>
      <c r="D689" s="48"/>
      <c r="E689" s="48"/>
      <c r="F689" s="48"/>
    </row>
    <row r="690" spans="1:6" x14ac:dyDescent="0.2">
      <c r="A690" s="96"/>
      <c r="B690" s="48"/>
      <c r="C690" s="48"/>
      <c r="D690" s="48"/>
      <c r="E690" s="48"/>
      <c r="F690" s="48"/>
    </row>
    <row r="691" spans="1:6" x14ac:dyDescent="0.2">
      <c r="A691" s="96"/>
      <c r="B691" s="48"/>
      <c r="C691" s="48"/>
      <c r="D691" s="48"/>
      <c r="E691" s="48"/>
      <c r="F691" s="48"/>
    </row>
    <row r="692" spans="1:6" x14ac:dyDescent="0.2">
      <c r="A692" s="96"/>
      <c r="B692" s="48"/>
      <c r="C692" s="48"/>
      <c r="D692" s="48"/>
      <c r="E692" s="48"/>
      <c r="F692" s="48"/>
    </row>
    <row r="693" spans="1:6" x14ac:dyDescent="0.2">
      <c r="A693" s="96"/>
      <c r="B693" s="48"/>
      <c r="C693" s="48"/>
      <c r="D693" s="48"/>
      <c r="E693" s="48"/>
      <c r="F693" s="48"/>
    </row>
    <row r="694" spans="1:6" x14ac:dyDescent="0.2">
      <c r="A694" s="96"/>
      <c r="B694" s="48"/>
      <c r="C694" s="48"/>
      <c r="D694" s="48"/>
      <c r="E694" s="48"/>
      <c r="F694" s="48"/>
    </row>
    <row r="695" spans="1:6" x14ac:dyDescent="0.2">
      <c r="A695" s="96"/>
      <c r="B695" s="48"/>
      <c r="C695" s="48"/>
      <c r="D695" s="48"/>
      <c r="E695" s="48"/>
      <c r="F695" s="48"/>
    </row>
    <row r="696" spans="1:6" x14ac:dyDescent="0.2">
      <c r="A696" s="96"/>
      <c r="B696" s="48"/>
      <c r="C696" s="48"/>
      <c r="D696" s="48"/>
      <c r="E696" s="48"/>
      <c r="F696" s="48"/>
    </row>
    <row r="697" spans="1:6" x14ac:dyDescent="0.2">
      <c r="A697" s="96"/>
      <c r="B697" s="48"/>
      <c r="C697" s="48"/>
      <c r="D697" s="48"/>
      <c r="E697" s="48"/>
      <c r="F697" s="48"/>
    </row>
    <row r="698" spans="1:6" x14ac:dyDescent="0.2">
      <c r="A698" s="96"/>
      <c r="B698" s="48"/>
      <c r="C698" s="48"/>
      <c r="D698" s="48"/>
      <c r="E698" s="48"/>
      <c r="F698" s="48"/>
    </row>
    <row r="699" spans="1:6" x14ac:dyDescent="0.2">
      <c r="A699" s="96"/>
      <c r="B699" s="48"/>
      <c r="C699" s="48"/>
      <c r="D699" s="48"/>
      <c r="E699" s="48"/>
      <c r="F699" s="48"/>
    </row>
    <row r="700" spans="1:6" x14ac:dyDescent="0.2">
      <c r="A700" s="96"/>
      <c r="B700" s="48"/>
      <c r="C700" s="48"/>
      <c r="D700" s="48"/>
      <c r="E700" s="48"/>
      <c r="F700" s="48"/>
    </row>
    <row r="701" spans="1:6" x14ac:dyDescent="0.2">
      <c r="A701" s="96"/>
      <c r="B701" s="48"/>
      <c r="C701" s="48"/>
      <c r="D701" s="48"/>
      <c r="E701" s="48"/>
      <c r="F701" s="48"/>
    </row>
    <row r="702" spans="1:6" x14ac:dyDescent="0.2">
      <c r="A702" s="96"/>
      <c r="B702" s="48"/>
      <c r="C702" s="48"/>
      <c r="D702" s="48"/>
      <c r="E702" s="48"/>
      <c r="F702" s="48"/>
    </row>
    <row r="703" spans="1:6" x14ac:dyDescent="0.2">
      <c r="A703" s="96"/>
      <c r="B703" s="48"/>
      <c r="C703" s="48"/>
      <c r="D703" s="48"/>
      <c r="E703" s="48"/>
      <c r="F703" s="48"/>
    </row>
    <row r="704" spans="1:6" x14ac:dyDescent="0.2">
      <c r="A704" s="96"/>
      <c r="B704" s="48"/>
      <c r="C704" s="48"/>
      <c r="D704" s="48"/>
      <c r="E704" s="48"/>
      <c r="F704" s="48"/>
    </row>
    <row r="705" spans="1:6" x14ac:dyDescent="0.2">
      <c r="A705" s="96"/>
      <c r="B705" s="48"/>
      <c r="C705" s="48"/>
      <c r="D705" s="48"/>
      <c r="E705" s="48"/>
      <c r="F705" s="48"/>
    </row>
    <row r="706" spans="1:6" x14ac:dyDescent="0.2">
      <c r="A706" s="96"/>
      <c r="B706" s="48"/>
      <c r="C706" s="48"/>
      <c r="D706" s="48"/>
      <c r="E706" s="48"/>
      <c r="F706" s="48"/>
    </row>
    <row r="707" spans="1:6" x14ac:dyDescent="0.2">
      <c r="A707" s="96"/>
      <c r="B707" s="48"/>
      <c r="C707" s="48"/>
      <c r="D707" s="48"/>
      <c r="E707" s="48"/>
      <c r="F707" s="48"/>
    </row>
    <row r="708" spans="1:6" x14ac:dyDescent="0.2">
      <c r="A708" s="96"/>
      <c r="B708" s="48"/>
      <c r="C708" s="48"/>
      <c r="D708" s="48"/>
      <c r="E708" s="48"/>
      <c r="F708" s="48"/>
    </row>
    <row r="709" spans="1:6" x14ac:dyDescent="0.2">
      <c r="A709" s="96"/>
      <c r="B709" s="48"/>
      <c r="C709" s="48"/>
      <c r="D709" s="48"/>
      <c r="E709" s="48"/>
      <c r="F709" s="48"/>
    </row>
    <row r="710" spans="1:6" x14ac:dyDescent="0.2">
      <c r="A710" s="96"/>
      <c r="B710" s="48"/>
      <c r="C710" s="48"/>
      <c r="D710" s="48"/>
      <c r="E710" s="48"/>
      <c r="F710" s="48"/>
    </row>
    <row r="711" spans="1:6" x14ac:dyDescent="0.2">
      <c r="A711" s="96"/>
      <c r="B711" s="48"/>
      <c r="C711" s="48"/>
      <c r="D711" s="48"/>
      <c r="E711" s="48"/>
      <c r="F711" s="48"/>
    </row>
    <row r="712" spans="1:6" x14ac:dyDescent="0.2">
      <c r="A712" s="96"/>
      <c r="B712" s="48"/>
      <c r="C712" s="48"/>
      <c r="D712" s="48"/>
      <c r="E712" s="48"/>
      <c r="F712" s="48"/>
    </row>
    <row r="713" spans="1:6" x14ac:dyDescent="0.2">
      <c r="A713" s="96"/>
      <c r="B713" s="48"/>
      <c r="C713" s="48"/>
      <c r="D713" s="48"/>
      <c r="E713" s="48"/>
      <c r="F713" s="48"/>
    </row>
    <row r="714" spans="1:6" x14ac:dyDescent="0.2">
      <c r="A714" s="96"/>
      <c r="B714" s="48"/>
      <c r="C714" s="48"/>
      <c r="D714" s="48"/>
      <c r="E714" s="48"/>
      <c r="F714" s="48"/>
    </row>
    <row r="715" spans="1:6" x14ac:dyDescent="0.2">
      <c r="A715" s="96"/>
      <c r="B715" s="48"/>
      <c r="C715" s="48"/>
      <c r="D715" s="48"/>
      <c r="E715" s="48"/>
      <c r="F715" s="48"/>
    </row>
    <row r="716" spans="1:6" x14ac:dyDescent="0.2">
      <c r="A716" s="96"/>
      <c r="B716" s="48"/>
      <c r="C716" s="48"/>
      <c r="D716" s="48"/>
      <c r="E716" s="48"/>
      <c r="F716" s="48"/>
    </row>
    <row r="717" spans="1:6" x14ac:dyDescent="0.2">
      <c r="A717" s="96"/>
      <c r="B717" s="48"/>
      <c r="C717" s="48"/>
      <c r="D717" s="48"/>
      <c r="E717" s="48"/>
      <c r="F717" s="48"/>
    </row>
    <row r="718" spans="1:6" x14ac:dyDescent="0.2">
      <c r="A718" s="96"/>
      <c r="B718" s="48"/>
      <c r="C718" s="48"/>
      <c r="D718" s="48"/>
      <c r="E718" s="48"/>
      <c r="F718" s="48"/>
    </row>
    <row r="719" spans="1:6" x14ac:dyDescent="0.2">
      <c r="A719" s="96"/>
      <c r="B719" s="48"/>
      <c r="C719" s="48"/>
      <c r="D719" s="48"/>
      <c r="E719" s="48"/>
      <c r="F719" s="48"/>
    </row>
    <row r="720" spans="1:6" x14ac:dyDescent="0.2">
      <c r="A720" s="96"/>
      <c r="B720" s="48"/>
      <c r="C720" s="48"/>
      <c r="D720" s="48"/>
      <c r="E720" s="48"/>
      <c r="F720" s="48"/>
    </row>
    <row r="721" spans="1:6" x14ac:dyDescent="0.2">
      <c r="A721" s="96"/>
      <c r="B721" s="48"/>
      <c r="C721" s="48"/>
      <c r="D721" s="48"/>
      <c r="E721" s="48"/>
      <c r="F721" s="48"/>
    </row>
    <row r="722" spans="1:6" x14ac:dyDescent="0.2">
      <c r="A722" s="96"/>
      <c r="B722" s="48"/>
      <c r="C722" s="48"/>
      <c r="D722" s="48"/>
      <c r="E722" s="48"/>
      <c r="F722" s="48"/>
    </row>
    <row r="723" spans="1:6" x14ac:dyDescent="0.2">
      <c r="A723" s="96"/>
      <c r="B723" s="48"/>
      <c r="C723" s="48"/>
      <c r="D723" s="48"/>
      <c r="E723" s="48"/>
      <c r="F723" s="48"/>
    </row>
    <row r="724" spans="1:6" x14ac:dyDescent="0.2">
      <c r="A724" s="96"/>
      <c r="B724" s="48"/>
      <c r="C724" s="48"/>
      <c r="D724" s="48"/>
      <c r="E724" s="48"/>
      <c r="F724" s="48"/>
    </row>
    <row r="725" spans="1:6" x14ac:dyDescent="0.2">
      <c r="A725" s="96"/>
      <c r="B725" s="48"/>
      <c r="C725" s="48"/>
      <c r="D725" s="48"/>
      <c r="E725" s="48"/>
      <c r="F725" s="48"/>
    </row>
    <row r="726" spans="1:6" x14ac:dyDescent="0.2">
      <c r="A726" s="96"/>
      <c r="B726" s="48"/>
      <c r="C726" s="48"/>
      <c r="D726" s="48"/>
      <c r="E726" s="48"/>
      <c r="F726" s="48"/>
    </row>
    <row r="727" spans="1:6" x14ac:dyDescent="0.2">
      <c r="A727" s="96"/>
      <c r="B727" s="48"/>
      <c r="C727" s="48"/>
      <c r="D727" s="48"/>
      <c r="E727" s="48"/>
      <c r="F727" s="48"/>
    </row>
    <row r="728" spans="1:6" x14ac:dyDescent="0.2">
      <c r="A728" s="96"/>
      <c r="B728" s="48"/>
      <c r="C728" s="48"/>
      <c r="D728" s="48"/>
      <c r="E728" s="48"/>
      <c r="F728" s="48"/>
    </row>
    <row r="729" spans="1:6" x14ac:dyDescent="0.2">
      <c r="A729" s="96"/>
      <c r="B729" s="48"/>
      <c r="C729" s="48"/>
      <c r="D729" s="48"/>
      <c r="E729" s="48"/>
      <c r="F729" s="48"/>
    </row>
    <row r="730" spans="1:6" x14ac:dyDescent="0.2">
      <c r="A730" s="96"/>
      <c r="B730" s="48"/>
      <c r="C730" s="48"/>
      <c r="D730" s="48"/>
      <c r="E730" s="48"/>
      <c r="F730" s="48"/>
    </row>
    <row r="731" spans="1:6" x14ac:dyDescent="0.2">
      <c r="A731" s="96"/>
      <c r="B731" s="48"/>
      <c r="C731" s="48"/>
      <c r="D731" s="48"/>
      <c r="E731" s="48"/>
      <c r="F731" s="48"/>
    </row>
    <row r="732" spans="1:6" x14ac:dyDescent="0.2">
      <c r="A732" s="96"/>
      <c r="B732" s="48"/>
      <c r="C732" s="48"/>
      <c r="D732" s="48"/>
      <c r="E732" s="48"/>
      <c r="F732" s="48"/>
    </row>
    <row r="733" spans="1:6" x14ac:dyDescent="0.2">
      <c r="A733" s="96"/>
      <c r="B733" s="48"/>
      <c r="C733" s="48"/>
      <c r="D733" s="48"/>
      <c r="E733" s="48"/>
      <c r="F733" s="48"/>
    </row>
    <row r="734" spans="1:6" x14ac:dyDescent="0.2">
      <c r="A734" s="96"/>
      <c r="B734" s="48"/>
      <c r="C734" s="48"/>
      <c r="D734" s="48"/>
      <c r="E734" s="48"/>
      <c r="F734" s="48"/>
    </row>
    <row r="735" spans="1:6" x14ac:dyDescent="0.2">
      <c r="A735" s="96"/>
      <c r="B735" s="48"/>
      <c r="C735" s="48"/>
      <c r="D735" s="48"/>
      <c r="E735" s="48"/>
      <c r="F735" s="48"/>
    </row>
    <row r="736" spans="1:6" x14ac:dyDescent="0.2">
      <c r="A736" s="96"/>
      <c r="B736" s="48"/>
      <c r="C736" s="48"/>
      <c r="D736" s="48"/>
      <c r="E736" s="48"/>
      <c r="F736" s="48"/>
    </row>
    <row r="737" spans="1:6" x14ac:dyDescent="0.2">
      <c r="A737" s="96"/>
      <c r="B737" s="48"/>
      <c r="C737" s="48"/>
      <c r="D737" s="48"/>
      <c r="E737" s="48"/>
      <c r="F737" s="48"/>
    </row>
    <row r="738" spans="1:6" x14ac:dyDescent="0.2">
      <c r="A738" s="96"/>
      <c r="B738" s="48"/>
      <c r="C738" s="48"/>
      <c r="D738" s="48"/>
      <c r="E738" s="48"/>
      <c r="F738" s="48"/>
    </row>
    <row r="739" spans="1:6" x14ac:dyDescent="0.2">
      <c r="A739" s="96"/>
      <c r="B739" s="48"/>
      <c r="C739" s="48"/>
      <c r="D739" s="48"/>
      <c r="E739" s="48"/>
      <c r="F739" s="48"/>
    </row>
    <row r="740" spans="1:6" x14ac:dyDescent="0.2">
      <c r="A740" s="96"/>
      <c r="B740" s="48"/>
      <c r="C740" s="48"/>
      <c r="D740" s="48"/>
      <c r="E740" s="48"/>
      <c r="F740" s="48"/>
    </row>
    <row r="741" spans="1:6" x14ac:dyDescent="0.2">
      <c r="A741" s="96"/>
      <c r="B741" s="48"/>
      <c r="C741" s="48"/>
      <c r="D741" s="48"/>
      <c r="E741" s="48"/>
      <c r="F741" s="48"/>
    </row>
    <row r="742" spans="1:6" x14ac:dyDescent="0.2">
      <c r="A742" s="96"/>
      <c r="B742" s="48"/>
      <c r="C742" s="48"/>
      <c r="D742" s="48"/>
      <c r="E742" s="48"/>
      <c r="F742" s="48"/>
    </row>
    <row r="743" spans="1:6" x14ac:dyDescent="0.2">
      <c r="A743" s="96"/>
      <c r="B743" s="48"/>
      <c r="C743" s="48"/>
      <c r="D743" s="48"/>
      <c r="E743" s="48"/>
      <c r="F743" s="48"/>
    </row>
    <row r="744" spans="1:6" x14ac:dyDescent="0.2">
      <c r="A744" s="96"/>
      <c r="B744" s="48"/>
      <c r="C744" s="48"/>
      <c r="D744" s="48"/>
      <c r="E744" s="48"/>
      <c r="F744" s="48"/>
    </row>
    <row r="745" spans="1:6" x14ac:dyDescent="0.2">
      <c r="A745" s="96"/>
      <c r="B745" s="48"/>
      <c r="C745" s="48"/>
      <c r="D745" s="48"/>
      <c r="E745" s="48"/>
      <c r="F745" s="48"/>
    </row>
    <row r="746" spans="1:6" x14ac:dyDescent="0.2">
      <c r="A746" s="96"/>
      <c r="B746" s="48"/>
      <c r="C746" s="48"/>
      <c r="D746" s="48"/>
      <c r="E746" s="48"/>
      <c r="F746" s="48"/>
    </row>
    <row r="747" spans="1:6" x14ac:dyDescent="0.2">
      <c r="A747" s="96"/>
      <c r="B747" s="48"/>
      <c r="C747" s="48"/>
      <c r="D747" s="48"/>
      <c r="E747" s="48"/>
      <c r="F747" s="48"/>
    </row>
    <row r="748" spans="1:6" x14ac:dyDescent="0.2">
      <c r="A748" s="96"/>
      <c r="B748" s="48"/>
      <c r="C748" s="48"/>
      <c r="D748" s="48"/>
      <c r="E748" s="48"/>
      <c r="F748" s="48"/>
    </row>
    <row r="749" spans="1:6" x14ac:dyDescent="0.2">
      <c r="A749" s="96"/>
      <c r="B749" s="48"/>
      <c r="C749" s="48"/>
      <c r="D749" s="48"/>
      <c r="E749" s="48"/>
      <c r="F749" s="48"/>
    </row>
    <row r="750" spans="1:6" x14ac:dyDescent="0.2">
      <c r="A750" s="96"/>
      <c r="B750" s="48"/>
      <c r="C750" s="48"/>
      <c r="D750" s="48"/>
      <c r="E750" s="48"/>
      <c r="F750" s="48"/>
    </row>
    <row r="751" spans="1:6" x14ac:dyDescent="0.2">
      <c r="A751" s="96"/>
      <c r="B751" s="48"/>
      <c r="C751" s="48"/>
      <c r="D751" s="48"/>
      <c r="E751" s="48"/>
      <c r="F751" s="48"/>
    </row>
    <row r="752" spans="1:6" x14ac:dyDescent="0.2">
      <c r="A752" s="96"/>
      <c r="B752" s="48"/>
      <c r="C752" s="48"/>
      <c r="D752" s="48"/>
      <c r="E752" s="48"/>
      <c r="F752" s="48"/>
    </row>
    <row r="753" spans="1:6" x14ac:dyDescent="0.2">
      <c r="A753" s="96"/>
      <c r="B753" s="48"/>
      <c r="C753" s="48"/>
      <c r="D753" s="48"/>
      <c r="E753" s="48"/>
      <c r="F753" s="48"/>
    </row>
    <row r="754" spans="1:6" x14ac:dyDescent="0.2">
      <c r="A754" s="96"/>
      <c r="B754" s="48"/>
      <c r="C754" s="48"/>
      <c r="D754" s="48"/>
      <c r="E754" s="48"/>
      <c r="F754" s="48"/>
    </row>
    <row r="755" spans="1:6" x14ac:dyDescent="0.2">
      <c r="A755" s="96"/>
      <c r="B755" s="48"/>
      <c r="C755" s="48"/>
      <c r="D755" s="48"/>
      <c r="E755" s="48"/>
      <c r="F755" s="48"/>
    </row>
    <row r="756" spans="1:6" x14ac:dyDescent="0.2">
      <c r="A756" s="96"/>
      <c r="B756" s="48"/>
      <c r="C756" s="48"/>
      <c r="D756" s="48"/>
      <c r="E756" s="48"/>
      <c r="F756" s="48"/>
    </row>
    <row r="757" spans="1:6" x14ac:dyDescent="0.2">
      <c r="A757" s="96"/>
      <c r="B757" s="48"/>
      <c r="C757" s="48"/>
      <c r="D757" s="48"/>
      <c r="E757" s="48"/>
      <c r="F757" s="48"/>
    </row>
    <row r="758" spans="1:6" x14ac:dyDescent="0.2">
      <c r="A758" s="96"/>
      <c r="B758" s="48"/>
      <c r="C758" s="48"/>
      <c r="D758" s="48"/>
      <c r="E758" s="48"/>
      <c r="F758" s="48"/>
    </row>
    <row r="759" spans="1:6" x14ac:dyDescent="0.2">
      <c r="A759" s="96"/>
      <c r="B759" s="48"/>
      <c r="C759" s="48"/>
      <c r="D759" s="48"/>
      <c r="E759" s="48"/>
      <c r="F759" s="48"/>
    </row>
    <row r="760" spans="1:6" x14ac:dyDescent="0.2">
      <c r="A760" s="96"/>
      <c r="B760" s="48"/>
      <c r="C760" s="48"/>
      <c r="D760" s="48"/>
      <c r="E760" s="48"/>
      <c r="F760" s="48"/>
    </row>
    <row r="761" spans="1:6" x14ac:dyDescent="0.2">
      <c r="A761" s="96"/>
      <c r="B761" s="48"/>
      <c r="C761" s="48"/>
      <c r="D761" s="48"/>
      <c r="E761" s="48"/>
      <c r="F761" s="48"/>
    </row>
    <row r="762" spans="1:6" x14ac:dyDescent="0.2">
      <c r="A762" s="96"/>
      <c r="B762" s="48"/>
      <c r="C762" s="48"/>
      <c r="D762" s="48"/>
      <c r="E762" s="48"/>
      <c r="F762" s="48"/>
    </row>
    <row r="763" spans="1:6" x14ac:dyDescent="0.2">
      <c r="A763" s="96"/>
      <c r="B763" s="48"/>
      <c r="C763" s="48"/>
      <c r="D763" s="48"/>
      <c r="E763" s="48"/>
      <c r="F763" s="48"/>
    </row>
    <row r="764" spans="1:6" x14ac:dyDescent="0.2">
      <c r="A764" s="96"/>
      <c r="B764" s="48"/>
      <c r="C764" s="48"/>
      <c r="D764" s="48"/>
      <c r="E764" s="48"/>
      <c r="F764" s="48"/>
    </row>
    <row r="765" spans="1:6" x14ac:dyDescent="0.2">
      <c r="A765" s="96"/>
      <c r="B765" s="48"/>
      <c r="C765" s="48"/>
      <c r="D765" s="48"/>
      <c r="E765" s="48"/>
      <c r="F765" s="48"/>
    </row>
    <row r="766" spans="1:6" x14ac:dyDescent="0.2">
      <c r="A766" s="96"/>
      <c r="B766" s="48"/>
      <c r="C766" s="48"/>
      <c r="D766" s="48"/>
      <c r="E766" s="48"/>
      <c r="F766" s="48"/>
    </row>
    <row r="767" spans="1:6" x14ac:dyDescent="0.2">
      <c r="A767" s="96"/>
      <c r="B767" s="48"/>
      <c r="C767" s="48"/>
      <c r="D767" s="48"/>
      <c r="E767" s="48"/>
      <c r="F767" s="48"/>
    </row>
    <row r="768" spans="1:6" x14ac:dyDescent="0.2">
      <c r="A768" s="96"/>
      <c r="B768" s="48"/>
      <c r="C768" s="48"/>
      <c r="D768" s="48"/>
      <c r="E768" s="48"/>
      <c r="F768" s="48"/>
    </row>
    <row r="769" spans="1:6" x14ac:dyDescent="0.2">
      <c r="A769" s="96"/>
      <c r="B769" s="48"/>
      <c r="C769" s="48"/>
      <c r="D769" s="48"/>
      <c r="E769" s="48"/>
      <c r="F769" s="48"/>
    </row>
    <row r="770" spans="1:6" x14ac:dyDescent="0.2">
      <c r="A770" s="96"/>
      <c r="B770" s="48"/>
      <c r="C770" s="48"/>
      <c r="D770" s="48"/>
      <c r="E770" s="48"/>
      <c r="F770" s="48"/>
    </row>
    <row r="771" spans="1:6" x14ac:dyDescent="0.2">
      <c r="A771" s="96"/>
      <c r="B771" s="48"/>
      <c r="C771" s="48"/>
      <c r="D771" s="48"/>
      <c r="E771" s="48"/>
      <c r="F771" s="48"/>
    </row>
    <row r="772" spans="1:6" x14ac:dyDescent="0.2">
      <c r="A772" s="96"/>
      <c r="B772" s="48"/>
      <c r="C772" s="48"/>
      <c r="D772" s="48"/>
      <c r="E772" s="48"/>
      <c r="F772" s="48"/>
    </row>
    <row r="773" spans="1:6" x14ac:dyDescent="0.2">
      <c r="A773" s="96"/>
      <c r="B773" s="48"/>
      <c r="C773" s="48"/>
      <c r="D773" s="48"/>
      <c r="E773" s="48"/>
      <c r="F773" s="48"/>
    </row>
    <row r="774" spans="1:6" x14ac:dyDescent="0.2">
      <c r="A774" s="96"/>
      <c r="B774" s="48"/>
      <c r="C774" s="48"/>
      <c r="D774" s="48"/>
      <c r="E774" s="48"/>
      <c r="F774" s="48"/>
    </row>
    <row r="775" spans="1:6" x14ac:dyDescent="0.2">
      <c r="A775" s="96"/>
      <c r="B775" s="48"/>
      <c r="C775" s="48"/>
      <c r="D775" s="48"/>
      <c r="E775" s="48"/>
      <c r="F775" s="48"/>
    </row>
    <row r="776" spans="1:6" x14ac:dyDescent="0.2">
      <c r="A776" s="96"/>
      <c r="B776" s="48"/>
      <c r="C776" s="48"/>
      <c r="D776" s="48"/>
      <c r="E776" s="48"/>
      <c r="F776" s="48"/>
    </row>
    <row r="777" spans="1:6" x14ac:dyDescent="0.2">
      <c r="A777" s="96"/>
      <c r="B777" s="48"/>
      <c r="C777" s="48"/>
      <c r="D777" s="48"/>
      <c r="E777" s="48"/>
      <c r="F777" s="48"/>
    </row>
    <row r="778" spans="1:6" x14ac:dyDescent="0.2">
      <c r="A778" s="96"/>
      <c r="B778" s="48"/>
      <c r="C778" s="48"/>
      <c r="D778" s="48"/>
      <c r="E778" s="48"/>
      <c r="F778" s="48"/>
    </row>
    <row r="779" spans="1:6" x14ac:dyDescent="0.2">
      <c r="A779" s="96"/>
      <c r="B779" s="48"/>
      <c r="C779" s="48"/>
      <c r="D779" s="48"/>
      <c r="E779" s="48"/>
      <c r="F779" s="48"/>
    </row>
    <row r="780" spans="1:6" x14ac:dyDescent="0.2">
      <c r="A780" s="96"/>
      <c r="B780" s="48"/>
      <c r="C780" s="48"/>
      <c r="D780" s="48"/>
      <c r="E780" s="48"/>
      <c r="F780" s="48"/>
    </row>
    <row r="781" spans="1:6" x14ac:dyDescent="0.2">
      <c r="A781" s="96"/>
      <c r="B781" s="48"/>
      <c r="C781" s="48"/>
      <c r="D781" s="48"/>
      <c r="E781" s="48"/>
      <c r="F781" s="48"/>
    </row>
    <row r="782" spans="1:6" x14ac:dyDescent="0.2">
      <c r="A782" s="96"/>
      <c r="B782" s="48"/>
      <c r="C782" s="48"/>
      <c r="D782" s="48"/>
      <c r="E782" s="48"/>
      <c r="F782" s="48"/>
    </row>
    <row r="783" spans="1:6" x14ac:dyDescent="0.2">
      <c r="A783" s="96"/>
      <c r="B783" s="48"/>
      <c r="C783" s="48"/>
      <c r="D783" s="48"/>
      <c r="E783" s="48"/>
      <c r="F783" s="48"/>
    </row>
    <row r="784" spans="1:6" x14ac:dyDescent="0.2">
      <c r="A784" s="96"/>
      <c r="B784" s="48"/>
      <c r="C784" s="48"/>
      <c r="D784" s="48"/>
      <c r="E784" s="48"/>
      <c r="F784" s="48"/>
    </row>
    <row r="785" spans="1:6" x14ac:dyDescent="0.2">
      <c r="A785" s="96"/>
      <c r="B785" s="48"/>
      <c r="C785" s="48"/>
      <c r="D785" s="48"/>
      <c r="E785" s="48"/>
      <c r="F785" s="48"/>
    </row>
    <row r="786" spans="1:6" x14ac:dyDescent="0.2">
      <c r="A786" s="96"/>
      <c r="B786" s="48"/>
      <c r="C786" s="48"/>
      <c r="D786" s="48"/>
      <c r="E786" s="48"/>
      <c r="F786" s="48"/>
    </row>
    <row r="787" spans="1:6" x14ac:dyDescent="0.2">
      <c r="A787" s="96"/>
      <c r="B787" s="48"/>
      <c r="C787" s="48"/>
      <c r="D787" s="48"/>
      <c r="E787" s="48"/>
      <c r="F787" s="48"/>
    </row>
    <row r="788" spans="1:6" x14ac:dyDescent="0.2">
      <c r="A788" s="96"/>
      <c r="B788" s="48"/>
      <c r="C788" s="48"/>
      <c r="D788" s="48"/>
      <c r="E788" s="48"/>
      <c r="F788" s="48"/>
    </row>
    <row r="789" spans="1:6" x14ac:dyDescent="0.2">
      <c r="A789" s="96"/>
      <c r="B789" s="48"/>
      <c r="C789" s="48"/>
      <c r="D789" s="48"/>
      <c r="E789" s="48"/>
      <c r="F789" s="48"/>
    </row>
    <row r="790" spans="1:6" x14ac:dyDescent="0.2">
      <c r="A790" s="96"/>
      <c r="B790" s="48"/>
      <c r="C790" s="48"/>
      <c r="D790" s="48"/>
      <c r="E790" s="48"/>
      <c r="F790" s="48"/>
    </row>
    <row r="791" spans="1:6" x14ac:dyDescent="0.2">
      <c r="A791" s="96"/>
      <c r="B791" s="48"/>
      <c r="C791" s="48"/>
      <c r="D791" s="48"/>
      <c r="E791" s="48"/>
      <c r="F791" s="48"/>
    </row>
    <row r="792" spans="1:6" x14ac:dyDescent="0.2">
      <c r="A792" s="96"/>
      <c r="B792" s="48"/>
      <c r="C792" s="48"/>
      <c r="D792" s="48"/>
      <c r="E792" s="48"/>
      <c r="F792" s="48"/>
    </row>
    <row r="793" spans="1:6" x14ac:dyDescent="0.2">
      <c r="A793" s="96"/>
      <c r="B793" s="48"/>
      <c r="C793" s="48"/>
      <c r="D793" s="48"/>
      <c r="E793" s="48"/>
      <c r="F793" s="48"/>
    </row>
    <row r="794" spans="1:6" x14ac:dyDescent="0.2">
      <c r="A794" s="96"/>
      <c r="B794" s="48"/>
      <c r="C794" s="48"/>
      <c r="D794" s="48"/>
      <c r="E794" s="48"/>
      <c r="F794" s="48"/>
    </row>
    <row r="795" spans="1:6" x14ac:dyDescent="0.2">
      <c r="A795" s="96"/>
      <c r="B795" s="48"/>
      <c r="C795" s="48"/>
      <c r="D795" s="48"/>
      <c r="E795" s="48"/>
      <c r="F795" s="48"/>
    </row>
    <row r="796" spans="1:6" x14ac:dyDescent="0.2">
      <c r="A796" s="96"/>
      <c r="B796" s="48"/>
      <c r="C796" s="48"/>
      <c r="D796" s="48"/>
      <c r="E796" s="48"/>
      <c r="F796" s="48"/>
    </row>
    <row r="797" spans="1:6" x14ac:dyDescent="0.2">
      <c r="A797" s="96"/>
      <c r="B797" s="48"/>
      <c r="C797" s="48"/>
      <c r="D797" s="48"/>
      <c r="E797" s="48"/>
      <c r="F797" s="48"/>
    </row>
    <row r="798" spans="1:6" x14ac:dyDescent="0.2">
      <c r="A798" s="96"/>
      <c r="B798" s="48"/>
      <c r="C798" s="48"/>
      <c r="D798" s="48"/>
      <c r="E798" s="48"/>
      <c r="F798" s="48"/>
    </row>
    <row r="799" spans="1:6" x14ac:dyDescent="0.2">
      <c r="A799" s="96"/>
      <c r="B799" s="48"/>
      <c r="C799" s="48"/>
      <c r="D799" s="48"/>
      <c r="E799" s="48"/>
      <c r="F799" s="48"/>
    </row>
    <row r="800" spans="1:6" x14ac:dyDescent="0.2">
      <c r="A800" s="96"/>
      <c r="B800" s="48"/>
      <c r="C800" s="48"/>
      <c r="D800" s="48"/>
      <c r="E800" s="48"/>
      <c r="F800" s="48"/>
    </row>
    <row r="801" spans="1:6" x14ac:dyDescent="0.2">
      <c r="A801" s="96"/>
      <c r="B801" s="48"/>
      <c r="C801" s="48"/>
      <c r="D801" s="48"/>
      <c r="E801" s="48"/>
      <c r="F801" s="48"/>
    </row>
    <row r="802" spans="1:6" x14ac:dyDescent="0.2">
      <c r="A802" s="96"/>
      <c r="B802" s="48"/>
      <c r="C802" s="48"/>
      <c r="D802" s="48"/>
      <c r="E802" s="48"/>
      <c r="F802" s="48"/>
    </row>
    <row r="803" spans="1:6" x14ac:dyDescent="0.2">
      <c r="A803" s="96"/>
      <c r="B803" s="48"/>
      <c r="C803" s="48"/>
      <c r="D803" s="48"/>
      <c r="E803" s="48"/>
      <c r="F803" s="48"/>
    </row>
    <row r="804" spans="1:6" x14ac:dyDescent="0.2">
      <c r="A804" s="96"/>
      <c r="B804" s="48"/>
      <c r="C804" s="48"/>
      <c r="D804" s="48"/>
      <c r="E804" s="48"/>
      <c r="F804" s="48"/>
    </row>
    <row r="805" spans="1:6" x14ac:dyDescent="0.2">
      <c r="A805" s="96"/>
      <c r="B805" s="48"/>
      <c r="C805" s="48"/>
      <c r="D805" s="48"/>
      <c r="E805" s="48"/>
      <c r="F805" s="48"/>
    </row>
    <row r="806" spans="1:6" x14ac:dyDescent="0.2">
      <c r="A806" s="96"/>
      <c r="B806" s="48"/>
      <c r="C806" s="48"/>
      <c r="D806" s="48"/>
      <c r="E806" s="48"/>
      <c r="F806" s="48"/>
    </row>
    <row r="807" spans="1:6" x14ac:dyDescent="0.2">
      <c r="A807" s="96"/>
      <c r="B807" s="48"/>
      <c r="C807" s="48"/>
      <c r="D807" s="48"/>
      <c r="E807" s="48"/>
      <c r="F807" s="48"/>
    </row>
    <row r="808" spans="1:6" x14ac:dyDescent="0.2">
      <c r="A808" s="96"/>
      <c r="B808" s="48"/>
      <c r="C808" s="48"/>
      <c r="D808" s="48"/>
      <c r="E808" s="48"/>
      <c r="F808" s="48"/>
    </row>
    <row r="809" spans="1:6" x14ac:dyDescent="0.2">
      <c r="A809" s="96"/>
      <c r="B809" s="48"/>
      <c r="C809" s="48"/>
      <c r="D809" s="48"/>
      <c r="E809" s="48"/>
      <c r="F809" s="48"/>
    </row>
    <row r="810" spans="1:6" x14ac:dyDescent="0.2">
      <c r="A810" s="96"/>
      <c r="B810" s="48"/>
      <c r="C810" s="48"/>
      <c r="D810" s="48"/>
      <c r="E810" s="48"/>
      <c r="F810" s="48"/>
    </row>
    <row r="811" spans="1:6" x14ac:dyDescent="0.2">
      <c r="A811" s="96"/>
      <c r="B811" s="48"/>
      <c r="C811" s="48"/>
      <c r="D811" s="48"/>
      <c r="E811" s="48"/>
      <c r="F811" s="48"/>
    </row>
    <row r="812" spans="1:6" x14ac:dyDescent="0.2">
      <c r="A812" s="96"/>
      <c r="B812" s="48"/>
      <c r="C812" s="48"/>
      <c r="D812" s="48"/>
      <c r="E812" s="48"/>
      <c r="F812" s="48"/>
    </row>
    <row r="813" spans="1:6" x14ac:dyDescent="0.2">
      <c r="A813" s="96"/>
      <c r="B813" s="48"/>
      <c r="C813" s="48"/>
      <c r="D813" s="48"/>
      <c r="E813" s="48"/>
      <c r="F813" s="48"/>
    </row>
    <row r="814" spans="1:6" x14ac:dyDescent="0.2">
      <c r="A814" s="96"/>
      <c r="B814" s="48"/>
      <c r="C814" s="48"/>
      <c r="D814" s="48"/>
      <c r="E814" s="48"/>
      <c r="F814" s="48"/>
    </row>
    <row r="815" spans="1:6" x14ac:dyDescent="0.2">
      <c r="A815" s="96"/>
      <c r="B815" s="48"/>
      <c r="C815" s="48"/>
      <c r="D815" s="48"/>
      <c r="E815" s="48"/>
      <c r="F815" s="48"/>
    </row>
    <row r="816" spans="1:6" x14ac:dyDescent="0.2">
      <c r="A816" s="96"/>
      <c r="B816" s="48"/>
      <c r="C816" s="48"/>
      <c r="D816" s="48"/>
      <c r="E816" s="48"/>
      <c r="F816" s="48"/>
    </row>
    <row r="817" spans="1:6" x14ac:dyDescent="0.2">
      <c r="A817" s="96"/>
      <c r="B817" s="48"/>
      <c r="C817" s="48"/>
      <c r="D817" s="48"/>
      <c r="E817" s="48"/>
      <c r="F817" s="48"/>
    </row>
    <row r="818" spans="1:6" x14ac:dyDescent="0.2">
      <c r="A818" s="96"/>
      <c r="B818" s="48"/>
      <c r="C818" s="48"/>
      <c r="D818" s="48"/>
      <c r="E818" s="48"/>
      <c r="F818" s="48"/>
    </row>
    <row r="819" spans="1:6" x14ac:dyDescent="0.2">
      <c r="A819" s="96"/>
      <c r="B819" s="48"/>
      <c r="C819" s="48"/>
      <c r="D819" s="48"/>
      <c r="E819" s="48"/>
      <c r="F819" s="48"/>
    </row>
    <row r="820" spans="1:6" x14ac:dyDescent="0.2">
      <c r="A820" s="96"/>
      <c r="B820" s="48"/>
      <c r="C820" s="48"/>
      <c r="D820" s="48"/>
      <c r="E820" s="48"/>
      <c r="F820" s="48"/>
    </row>
    <row r="821" spans="1:6" x14ac:dyDescent="0.2">
      <c r="A821" s="96"/>
      <c r="B821" s="48"/>
      <c r="C821" s="48"/>
      <c r="D821" s="48"/>
      <c r="E821" s="48"/>
      <c r="F821" s="48"/>
    </row>
    <row r="822" spans="1:6" x14ac:dyDescent="0.2">
      <c r="A822" s="96"/>
      <c r="B822" s="48"/>
      <c r="C822" s="48"/>
      <c r="D822" s="48"/>
      <c r="E822" s="48"/>
      <c r="F822" s="48"/>
    </row>
    <row r="823" spans="1:6" x14ac:dyDescent="0.2">
      <c r="A823" s="96"/>
      <c r="B823" s="48"/>
      <c r="C823" s="48"/>
      <c r="D823" s="48"/>
      <c r="E823" s="48"/>
      <c r="F823" s="48"/>
    </row>
    <row r="824" spans="1:6" x14ac:dyDescent="0.2">
      <c r="A824" s="96"/>
      <c r="B824" s="48"/>
      <c r="C824" s="48"/>
      <c r="D824" s="48"/>
      <c r="E824" s="48"/>
      <c r="F824" s="48"/>
    </row>
    <row r="825" spans="1:6" x14ac:dyDescent="0.2">
      <c r="A825" s="96"/>
      <c r="B825" s="48"/>
      <c r="C825" s="48"/>
      <c r="D825" s="48"/>
      <c r="E825" s="48"/>
      <c r="F825" s="48"/>
    </row>
    <row r="826" spans="1:6" x14ac:dyDescent="0.2">
      <c r="A826" s="96"/>
      <c r="B826" s="48"/>
      <c r="C826" s="48"/>
      <c r="D826" s="48"/>
      <c r="E826" s="48"/>
      <c r="F826" s="48"/>
    </row>
    <row r="827" spans="1:6" x14ac:dyDescent="0.2">
      <c r="A827" s="96"/>
      <c r="B827" s="48"/>
      <c r="C827" s="48"/>
      <c r="D827" s="48"/>
      <c r="E827" s="48"/>
      <c r="F827" s="48"/>
    </row>
    <row r="828" spans="1:6" x14ac:dyDescent="0.2">
      <c r="A828" s="96"/>
      <c r="B828" s="48"/>
      <c r="C828" s="48"/>
      <c r="D828" s="48"/>
      <c r="E828" s="48"/>
      <c r="F828" s="48"/>
    </row>
    <row r="829" spans="1:6" x14ac:dyDescent="0.2">
      <c r="A829" s="96"/>
      <c r="B829" s="48"/>
      <c r="C829" s="48"/>
      <c r="D829" s="48"/>
      <c r="E829" s="48"/>
      <c r="F829" s="48"/>
    </row>
    <row r="830" spans="1:6" x14ac:dyDescent="0.2">
      <c r="A830" s="96"/>
      <c r="B830" s="48"/>
      <c r="C830" s="48"/>
      <c r="D830" s="48"/>
      <c r="E830" s="48"/>
      <c r="F830" s="48"/>
    </row>
    <row r="831" spans="1:6" x14ac:dyDescent="0.2">
      <c r="A831" s="96"/>
      <c r="B831" s="48"/>
      <c r="C831" s="48"/>
      <c r="D831" s="48"/>
      <c r="E831" s="48"/>
      <c r="F831" s="48"/>
    </row>
    <row r="832" spans="1:6" x14ac:dyDescent="0.2">
      <c r="A832" s="96"/>
      <c r="B832" s="48"/>
      <c r="C832" s="48"/>
      <c r="D832" s="48"/>
      <c r="E832" s="48"/>
      <c r="F832" s="48"/>
    </row>
    <row r="833" spans="1:6" x14ac:dyDescent="0.2">
      <c r="A833" s="96"/>
      <c r="B833" s="48"/>
      <c r="C833" s="48"/>
      <c r="D833" s="48"/>
      <c r="E833" s="48"/>
      <c r="F833" s="48"/>
    </row>
    <row r="834" spans="1:6" x14ac:dyDescent="0.2">
      <c r="A834" s="96"/>
      <c r="B834" s="48"/>
      <c r="C834" s="48"/>
      <c r="D834" s="48"/>
      <c r="E834" s="48"/>
      <c r="F834" s="48"/>
    </row>
    <row r="835" spans="1:6" x14ac:dyDescent="0.2">
      <c r="A835" s="96"/>
      <c r="B835" s="48"/>
      <c r="C835" s="48"/>
      <c r="D835" s="48"/>
      <c r="E835" s="48"/>
      <c r="F835" s="48"/>
    </row>
    <row r="836" spans="1:6" x14ac:dyDescent="0.2">
      <c r="A836" s="96"/>
      <c r="B836" s="48"/>
      <c r="C836" s="48"/>
      <c r="D836" s="48"/>
      <c r="E836" s="48"/>
      <c r="F836" s="48"/>
    </row>
    <row r="837" spans="1:6" x14ac:dyDescent="0.2">
      <c r="A837" s="96"/>
      <c r="B837" s="48"/>
      <c r="C837" s="48"/>
      <c r="D837" s="48"/>
      <c r="E837" s="48"/>
      <c r="F837" s="48"/>
    </row>
    <row r="838" spans="1:6" x14ac:dyDescent="0.2">
      <c r="A838" s="96"/>
      <c r="B838" s="48"/>
      <c r="C838" s="48"/>
      <c r="D838" s="48"/>
      <c r="E838" s="48"/>
      <c r="F838" s="48"/>
    </row>
    <row r="839" spans="1:6" x14ac:dyDescent="0.2">
      <c r="A839" s="96"/>
      <c r="B839" s="48"/>
      <c r="C839" s="48"/>
      <c r="D839" s="48"/>
      <c r="E839" s="48"/>
      <c r="F839" s="48"/>
    </row>
    <row r="840" spans="1:6" x14ac:dyDescent="0.2">
      <c r="A840" s="96"/>
      <c r="B840" s="48"/>
      <c r="C840" s="48"/>
      <c r="D840" s="48"/>
      <c r="E840" s="48"/>
      <c r="F840" s="48"/>
    </row>
    <row r="841" spans="1:6" x14ac:dyDescent="0.2">
      <c r="A841" s="96"/>
      <c r="B841" s="48"/>
      <c r="C841" s="48"/>
      <c r="D841" s="48"/>
      <c r="E841" s="48"/>
      <c r="F841" s="48"/>
    </row>
    <row r="842" spans="1:6" x14ac:dyDescent="0.2">
      <c r="A842" s="96"/>
      <c r="B842" s="48"/>
      <c r="C842" s="48"/>
      <c r="D842" s="48"/>
      <c r="E842" s="48"/>
      <c r="F842" s="48"/>
    </row>
    <row r="843" spans="1:6" x14ac:dyDescent="0.2">
      <c r="A843" s="96"/>
      <c r="B843" s="48"/>
      <c r="C843" s="48"/>
      <c r="D843" s="48"/>
      <c r="E843" s="48"/>
      <c r="F843" s="48"/>
    </row>
    <row r="844" spans="1:6" x14ac:dyDescent="0.2">
      <c r="A844" s="96"/>
      <c r="B844" s="48"/>
      <c r="C844" s="48"/>
      <c r="D844" s="48"/>
      <c r="E844" s="48"/>
      <c r="F844" s="48"/>
    </row>
    <row r="845" spans="1:6" x14ac:dyDescent="0.2">
      <c r="A845" s="96"/>
      <c r="B845" s="48"/>
      <c r="C845" s="48"/>
      <c r="D845" s="48"/>
      <c r="E845" s="48"/>
      <c r="F845" s="48"/>
    </row>
    <row r="846" spans="1:6" x14ac:dyDescent="0.2">
      <c r="A846" s="96"/>
      <c r="B846" s="48"/>
      <c r="C846" s="48"/>
      <c r="D846" s="48"/>
      <c r="E846" s="48"/>
      <c r="F846" s="48"/>
    </row>
    <row r="847" spans="1:6" x14ac:dyDescent="0.2">
      <c r="A847" s="96"/>
      <c r="B847" s="48"/>
      <c r="C847" s="48"/>
      <c r="D847" s="48"/>
      <c r="E847" s="48"/>
      <c r="F847" s="48"/>
    </row>
    <row r="848" spans="1:6" x14ac:dyDescent="0.2">
      <c r="A848" s="96"/>
      <c r="B848" s="48"/>
      <c r="C848" s="48"/>
      <c r="D848" s="48"/>
      <c r="E848" s="48"/>
      <c r="F848" s="48"/>
    </row>
    <row r="849" spans="1:6" x14ac:dyDescent="0.2">
      <c r="A849" s="96"/>
      <c r="B849" s="48"/>
      <c r="C849" s="48"/>
      <c r="D849" s="48"/>
      <c r="E849" s="48"/>
      <c r="F849" s="48"/>
    </row>
    <row r="850" spans="1:6" x14ac:dyDescent="0.2">
      <c r="A850" s="96"/>
      <c r="B850" s="48"/>
      <c r="C850" s="48"/>
      <c r="D850" s="48"/>
      <c r="E850" s="48"/>
      <c r="F850" s="48"/>
    </row>
    <row r="851" spans="1:6" x14ac:dyDescent="0.2">
      <c r="A851" s="96"/>
      <c r="B851" s="48"/>
      <c r="C851" s="48"/>
      <c r="D851" s="48"/>
      <c r="E851" s="48"/>
      <c r="F851" s="48"/>
    </row>
    <row r="852" spans="1:6" x14ac:dyDescent="0.2">
      <c r="A852" s="96"/>
      <c r="B852" s="48"/>
      <c r="C852" s="48"/>
      <c r="D852" s="48"/>
      <c r="E852" s="48"/>
      <c r="F852" s="48"/>
    </row>
    <row r="853" spans="1:6" x14ac:dyDescent="0.2">
      <c r="A853" s="96"/>
      <c r="B853" s="48"/>
      <c r="C853" s="48"/>
      <c r="D853" s="48"/>
      <c r="E853" s="48"/>
      <c r="F853" s="48"/>
    </row>
    <row r="854" spans="1:6" x14ac:dyDescent="0.2">
      <c r="A854" s="96"/>
      <c r="B854" s="48"/>
      <c r="C854" s="48"/>
      <c r="D854" s="48"/>
      <c r="E854" s="48"/>
      <c r="F854" s="48"/>
    </row>
    <row r="855" spans="1:6" x14ac:dyDescent="0.2">
      <c r="A855" s="96"/>
      <c r="B855" s="48"/>
      <c r="C855" s="48"/>
      <c r="D855" s="48"/>
      <c r="E855" s="48"/>
      <c r="F855" s="48"/>
    </row>
    <row r="856" spans="1:6" x14ac:dyDescent="0.2">
      <c r="A856" s="96"/>
      <c r="B856" s="48"/>
      <c r="C856" s="48"/>
      <c r="D856" s="48"/>
      <c r="E856" s="48"/>
      <c r="F856" s="48"/>
    </row>
    <row r="857" spans="1:6" x14ac:dyDescent="0.2">
      <c r="A857" s="96"/>
      <c r="B857" s="48"/>
      <c r="C857" s="48"/>
      <c r="D857" s="48"/>
      <c r="E857" s="48"/>
      <c r="F857" s="48"/>
    </row>
    <row r="858" spans="1:6" x14ac:dyDescent="0.2">
      <c r="A858" s="96"/>
      <c r="B858" s="48"/>
      <c r="C858" s="48"/>
      <c r="D858" s="48"/>
      <c r="E858" s="48"/>
      <c r="F858" s="48"/>
    </row>
    <row r="859" spans="1:6" x14ac:dyDescent="0.2">
      <c r="A859" s="96"/>
      <c r="B859" s="48"/>
      <c r="C859" s="48"/>
      <c r="D859" s="48"/>
      <c r="E859" s="48"/>
      <c r="F859" s="48"/>
    </row>
    <row r="860" spans="1:6" x14ac:dyDescent="0.2">
      <c r="A860" s="96"/>
      <c r="B860" s="48"/>
      <c r="C860" s="48"/>
      <c r="D860" s="48"/>
      <c r="E860" s="48"/>
      <c r="F860" s="48"/>
    </row>
    <row r="861" spans="1:6" x14ac:dyDescent="0.2">
      <c r="A861" s="96"/>
      <c r="B861" s="48"/>
      <c r="C861" s="48"/>
      <c r="D861" s="48"/>
      <c r="E861" s="48"/>
      <c r="F861" s="48"/>
    </row>
    <row r="862" spans="1:6" x14ac:dyDescent="0.2">
      <c r="A862" s="96"/>
      <c r="B862" s="48"/>
      <c r="C862" s="48"/>
      <c r="D862" s="48"/>
      <c r="E862" s="48"/>
      <c r="F862" s="48"/>
    </row>
    <row r="863" spans="1:6" x14ac:dyDescent="0.2">
      <c r="A863" s="96"/>
      <c r="B863" s="48"/>
      <c r="C863" s="48"/>
      <c r="D863" s="48"/>
      <c r="E863" s="48"/>
      <c r="F863" s="48"/>
    </row>
    <row r="864" spans="1:6" x14ac:dyDescent="0.2">
      <c r="A864" s="96"/>
      <c r="B864" s="48"/>
      <c r="C864" s="48"/>
      <c r="D864" s="48"/>
      <c r="E864" s="48"/>
      <c r="F864" s="48"/>
    </row>
    <row r="865" spans="1:6" x14ac:dyDescent="0.2">
      <c r="A865" s="96"/>
      <c r="B865" s="48"/>
      <c r="C865" s="48"/>
      <c r="D865" s="48"/>
      <c r="E865" s="48"/>
      <c r="F865" s="48"/>
    </row>
    <row r="866" spans="1:6" x14ac:dyDescent="0.2">
      <c r="A866" s="96"/>
      <c r="B866" s="48"/>
      <c r="C866" s="48"/>
      <c r="D866" s="48"/>
      <c r="E866" s="48"/>
      <c r="F866" s="48"/>
    </row>
    <row r="867" spans="1:6" x14ac:dyDescent="0.2">
      <c r="A867" s="96"/>
      <c r="B867" s="48"/>
      <c r="C867" s="48"/>
      <c r="D867" s="48"/>
      <c r="E867" s="48"/>
      <c r="F867" s="48"/>
    </row>
    <row r="868" spans="1:6" x14ac:dyDescent="0.2">
      <c r="A868" s="96"/>
      <c r="B868" s="48"/>
      <c r="C868" s="48"/>
      <c r="D868" s="48"/>
      <c r="E868" s="48"/>
      <c r="F868" s="48"/>
    </row>
    <row r="869" spans="1:6" x14ac:dyDescent="0.2">
      <c r="A869" s="96"/>
      <c r="B869" s="48"/>
      <c r="C869" s="48"/>
      <c r="D869" s="48"/>
      <c r="E869" s="48"/>
      <c r="F869" s="48"/>
    </row>
    <row r="870" spans="1:6" x14ac:dyDescent="0.2">
      <c r="A870" s="96"/>
      <c r="B870" s="48"/>
      <c r="C870" s="48"/>
      <c r="D870" s="48"/>
      <c r="E870" s="48"/>
      <c r="F870" s="48"/>
    </row>
    <row r="871" spans="1:6" x14ac:dyDescent="0.2">
      <c r="A871" s="96"/>
      <c r="B871" s="48"/>
      <c r="C871" s="48"/>
      <c r="D871" s="48"/>
      <c r="E871" s="48"/>
      <c r="F871" s="48"/>
    </row>
    <row r="872" spans="1:6" x14ac:dyDescent="0.2">
      <c r="A872" s="96"/>
      <c r="B872" s="48"/>
      <c r="C872" s="48"/>
      <c r="D872" s="48"/>
      <c r="E872" s="48"/>
      <c r="F872" s="48"/>
    </row>
    <row r="873" spans="1:6" x14ac:dyDescent="0.2">
      <c r="A873" s="96"/>
      <c r="B873" s="48"/>
      <c r="C873" s="48"/>
      <c r="D873" s="48"/>
      <c r="E873" s="48"/>
      <c r="F873" s="48"/>
    </row>
    <row r="874" spans="1:6" x14ac:dyDescent="0.2">
      <c r="A874" s="96"/>
      <c r="B874" s="48"/>
      <c r="C874" s="48"/>
      <c r="D874" s="48"/>
      <c r="E874" s="48"/>
      <c r="F874" s="48"/>
    </row>
    <row r="875" spans="1:6" x14ac:dyDescent="0.2">
      <c r="A875" s="96"/>
      <c r="B875" s="48"/>
      <c r="C875" s="48"/>
      <c r="D875" s="48"/>
      <c r="E875" s="48"/>
      <c r="F875" s="48"/>
    </row>
    <row r="876" spans="1:6" x14ac:dyDescent="0.2">
      <c r="A876" s="96"/>
      <c r="B876" s="48"/>
      <c r="C876" s="48"/>
      <c r="D876" s="48"/>
      <c r="E876" s="48"/>
      <c r="F876" s="48"/>
    </row>
    <row r="877" spans="1:6" x14ac:dyDescent="0.2">
      <c r="A877" s="96"/>
      <c r="B877" s="48"/>
      <c r="C877" s="48"/>
      <c r="D877" s="48"/>
      <c r="E877" s="48"/>
      <c r="F877" s="48"/>
    </row>
    <row r="878" spans="1:6" x14ac:dyDescent="0.2">
      <c r="A878" s="96"/>
      <c r="B878" s="48"/>
      <c r="C878" s="48"/>
      <c r="D878" s="48"/>
      <c r="E878" s="48"/>
      <c r="F878" s="48"/>
    </row>
    <row r="879" spans="1:6" x14ac:dyDescent="0.2">
      <c r="A879" s="96"/>
      <c r="B879" s="48"/>
      <c r="C879" s="48"/>
      <c r="D879" s="48"/>
      <c r="E879" s="48"/>
      <c r="F879" s="48"/>
    </row>
    <row r="880" spans="1:6" x14ac:dyDescent="0.2">
      <c r="A880" s="96"/>
      <c r="B880" s="48"/>
      <c r="C880" s="48"/>
      <c r="D880" s="48"/>
      <c r="E880" s="48"/>
      <c r="F880" s="48"/>
    </row>
    <row r="881" spans="1:6" x14ac:dyDescent="0.2">
      <c r="A881" s="96"/>
      <c r="B881" s="48"/>
      <c r="C881" s="48"/>
      <c r="D881" s="48"/>
      <c r="E881" s="48"/>
      <c r="F881" s="48"/>
    </row>
    <row r="882" spans="1:6" x14ac:dyDescent="0.2">
      <c r="A882" s="96"/>
      <c r="B882" s="48"/>
      <c r="C882" s="48"/>
      <c r="D882" s="48"/>
      <c r="E882" s="48"/>
      <c r="F882" s="48"/>
    </row>
    <row r="883" spans="1:6" x14ac:dyDescent="0.2">
      <c r="A883" s="96"/>
      <c r="B883" s="48"/>
      <c r="C883" s="48"/>
      <c r="D883" s="48"/>
      <c r="E883" s="48"/>
      <c r="F883" s="48"/>
    </row>
    <row r="884" spans="1:6" x14ac:dyDescent="0.2">
      <c r="A884" s="96"/>
      <c r="B884" s="48"/>
      <c r="C884" s="48"/>
      <c r="D884" s="48"/>
      <c r="E884" s="48"/>
      <c r="F884" s="48"/>
    </row>
    <row r="885" spans="1:6" x14ac:dyDescent="0.2">
      <c r="A885" s="96"/>
      <c r="B885" s="48"/>
      <c r="C885" s="48"/>
      <c r="D885" s="48"/>
      <c r="E885" s="48"/>
      <c r="F885" s="48"/>
    </row>
    <row r="886" spans="1:6" x14ac:dyDescent="0.2">
      <c r="A886" s="96"/>
      <c r="B886" s="48"/>
      <c r="C886" s="48"/>
      <c r="D886" s="48"/>
      <c r="E886" s="48"/>
      <c r="F886" s="48"/>
    </row>
    <row r="887" spans="1:6" x14ac:dyDescent="0.2">
      <c r="A887" s="96"/>
      <c r="B887" s="48"/>
      <c r="C887" s="48"/>
      <c r="D887" s="48"/>
      <c r="E887" s="48"/>
      <c r="F887" s="48"/>
    </row>
    <row r="888" spans="1:6" x14ac:dyDescent="0.2">
      <c r="A888" s="96"/>
      <c r="B888" s="48"/>
      <c r="C888" s="48"/>
      <c r="D888" s="48"/>
      <c r="E888" s="48"/>
      <c r="F888" s="48"/>
    </row>
    <row r="889" spans="1:6" x14ac:dyDescent="0.2">
      <c r="A889" s="96"/>
      <c r="B889" s="48"/>
      <c r="C889" s="48"/>
      <c r="D889" s="48"/>
      <c r="E889" s="48"/>
      <c r="F889" s="48"/>
    </row>
    <row r="890" spans="1:6" x14ac:dyDescent="0.2">
      <c r="A890" s="96"/>
      <c r="B890" s="48"/>
      <c r="C890" s="48"/>
      <c r="D890" s="48"/>
      <c r="E890" s="48"/>
      <c r="F890" s="48"/>
    </row>
    <row r="891" spans="1:6" x14ac:dyDescent="0.2">
      <c r="A891" s="96"/>
      <c r="B891" s="48"/>
      <c r="C891" s="48"/>
      <c r="D891" s="48"/>
      <c r="E891" s="48"/>
      <c r="F891" s="48"/>
    </row>
    <row r="892" spans="1:6" x14ac:dyDescent="0.2">
      <c r="A892" s="96"/>
      <c r="B892" s="48"/>
      <c r="C892" s="48"/>
      <c r="D892" s="48"/>
      <c r="E892" s="48"/>
      <c r="F892" s="48"/>
    </row>
    <row r="893" spans="1:6" x14ac:dyDescent="0.2">
      <c r="A893" s="96"/>
      <c r="B893" s="48"/>
      <c r="C893" s="48"/>
      <c r="D893" s="48"/>
      <c r="E893" s="48"/>
      <c r="F893" s="48"/>
    </row>
    <row r="894" spans="1:6" x14ac:dyDescent="0.2">
      <c r="A894" s="96"/>
      <c r="B894" s="48"/>
      <c r="C894" s="48"/>
      <c r="D894" s="48"/>
      <c r="E894" s="48"/>
      <c r="F894" s="48"/>
    </row>
    <row r="895" spans="1:6" x14ac:dyDescent="0.2">
      <c r="A895" s="96"/>
      <c r="B895" s="48"/>
      <c r="C895" s="48"/>
      <c r="D895" s="48"/>
      <c r="E895" s="48"/>
      <c r="F895" s="48"/>
    </row>
    <row r="896" spans="1:6" x14ac:dyDescent="0.2">
      <c r="A896" s="96"/>
      <c r="B896" s="48"/>
      <c r="C896" s="48"/>
      <c r="D896" s="48"/>
      <c r="E896" s="48"/>
      <c r="F896" s="48"/>
    </row>
    <row r="897" spans="1:6" x14ac:dyDescent="0.2">
      <c r="A897" s="96"/>
      <c r="B897" s="48"/>
      <c r="C897" s="48"/>
      <c r="D897" s="48"/>
      <c r="E897" s="48"/>
      <c r="F897" s="48"/>
    </row>
    <row r="898" spans="1:6" x14ac:dyDescent="0.2">
      <c r="A898" s="96"/>
      <c r="B898" s="48"/>
      <c r="C898" s="48"/>
      <c r="D898" s="48"/>
      <c r="E898" s="48"/>
      <c r="F898" s="48"/>
    </row>
    <row r="899" spans="1:6" x14ac:dyDescent="0.2">
      <c r="A899" s="96"/>
      <c r="B899" s="48"/>
      <c r="C899" s="48"/>
      <c r="D899" s="48"/>
      <c r="E899" s="48"/>
      <c r="F899" s="48"/>
    </row>
    <row r="900" spans="1:6" x14ac:dyDescent="0.2">
      <c r="A900" s="96"/>
      <c r="B900" s="48"/>
      <c r="C900" s="48"/>
      <c r="D900" s="48"/>
      <c r="E900" s="48"/>
      <c r="F900" s="48"/>
    </row>
    <row r="901" spans="1:6" x14ac:dyDescent="0.2">
      <c r="A901" s="96"/>
      <c r="B901" s="48"/>
      <c r="C901" s="48"/>
      <c r="D901" s="48"/>
      <c r="E901" s="48"/>
      <c r="F901" s="48"/>
    </row>
    <row r="902" spans="1:6" x14ac:dyDescent="0.2">
      <c r="A902" s="96"/>
      <c r="B902" s="48"/>
      <c r="C902" s="48"/>
      <c r="D902" s="48"/>
      <c r="E902" s="48"/>
      <c r="F902" s="48"/>
    </row>
    <row r="903" spans="1:6" x14ac:dyDescent="0.2">
      <c r="A903" s="96"/>
      <c r="B903" s="48"/>
      <c r="C903" s="48"/>
      <c r="D903" s="48"/>
      <c r="E903" s="48"/>
      <c r="F903" s="48"/>
    </row>
    <row r="904" spans="1:6" x14ac:dyDescent="0.2">
      <c r="A904" s="96"/>
      <c r="B904" s="48"/>
      <c r="C904" s="48"/>
      <c r="D904" s="48"/>
      <c r="E904" s="48"/>
      <c r="F904" s="48"/>
    </row>
    <row r="905" spans="1:6" x14ac:dyDescent="0.2">
      <c r="A905" s="96"/>
      <c r="B905" s="48"/>
      <c r="C905" s="48"/>
      <c r="D905" s="48"/>
      <c r="E905" s="48"/>
      <c r="F905" s="48"/>
    </row>
    <row r="906" spans="1:6" x14ac:dyDescent="0.2">
      <c r="A906" s="96"/>
      <c r="B906" s="48"/>
      <c r="C906" s="48"/>
      <c r="D906" s="48"/>
      <c r="E906" s="48"/>
      <c r="F906" s="48"/>
    </row>
    <row r="907" spans="1:6" x14ac:dyDescent="0.2">
      <c r="A907" s="96"/>
      <c r="B907" s="48"/>
      <c r="C907" s="48"/>
      <c r="D907" s="48"/>
      <c r="E907" s="48"/>
      <c r="F907" s="48"/>
    </row>
    <row r="908" spans="1:6" x14ac:dyDescent="0.2">
      <c r="A908" s="96"/>
      <c r="B908" s="48"/>
      <c r="C908" s="48"/>
      <c r="D908" s="48"/>
      <c r="E908" s="48"/>
      <c r="F908" s="48"/>
    </row>
    <row r="909" spans="1:6" x14ac:dyDescent="0.2">
      <c r="A909" s="96"/>
      <c r="B909" s="48"/>
      <c r="C909" s="48"/>
      <c r="D909" s="48"/>
      <c r="E909" s="48"/>
      <c r="F909" s="48"/>
    </row>
    <row r="910" spans="1:6" x14ac:dyDescent="0.2">
      <c r="A910" s="96"/>
      <c r="B910" s="48"/>
      <c r="C910" s="48"/>
      <c r="D910" s="48"/>
      <c r="E910" s="48"/>
      <c r="F910" s="48"/>
    </row>
    <row r="911" spans="1:6" x14ac:dyDescent="0.2">
      <c r="A911" s="96"/>
      <c r="B911" s="48"/>
      <c r="C911" s="48"/>
      <c r="D911" s="48"/>
      <c r="E911" s="48"/>
      <c r="F911" s="48"/>
    </row>
    <row r="912" spans="1:6" x14ac:dyDescent="0.2">
      <c r="A912" s="96"/>
      <c r="B912" s="48"/>
      <c r="C912" s="48"/>
      <c r="D912" s="48"/>
      <c r="E912" s="48"/>
      <c r="F912" s="48"/>
    </row>
    <row r="913" spans="1:6" x14ac:dyDescent="0.2">
      <c r="A913" s="96"/>
      <c r="B913" s="48"/>
      <c r="C913" s="48"/>
      <c r="D913" s="48"/>
      <c r="E913" s="48"/>
      <c r="F913" s="48"/>
    </row>
    <row r="914" spans="1:6" x14ac:dyDescent="0.2">
      <c r="A914" s="96"/>
      <c r="B914" s="48"/>
      <c r="C914" s="48"/>
      <c r="D914" s="48"/>
      <c r="E914" s="48"/>
      <c r="F914" s="48"/>
    </row>
    <row r="915" spans="1:6" x14ac:dyDescent="0.2">
      <c r="A915" s="96"/>
      <c r="B915" s="48"/>
      <c r="C915" s="48"/>
      <c r="D915" s="48"/>
      <c r="E915" s="48"/>
      <c r="F915" s="48"/>
    </row>
    <row r="916" spans="1:6" x14ac:dyDescent="0.2">
      <c r="A916" s="96"/>
      <c r="B916" s="48"/>
      <c r="C916" s="48"/>
      <c r="D916" s="48"/>
      <c r="E916" s="48"/>
      <c r="F916" s="48"/>
    </row>
    <row r="917" spans="1:6" x14ac:dyDescent="0.2">
      <c r="A917" s="96"/>
      <c r="B917" s="48"/>
      <c r="C917" s="48"/>
      <c r="D917" s="48"/>
      <c r="E917" s="48"/>
      <c r="F917" s="48"/>
    </row>
    <row r="918" spans="1:6" x14ac:dyDescent="0.2">
      <c r="A918" s="96"/>
      <c r="B918" s="48"/>
      <c r="C918" s="48"/>
      <c r="D918" s="48"/>
      <c r="E918" s="48"/>
      <c r="F918" s="48"/>
    </row>
    <row r="919" spans="1:6" x14ac:dyDescent="0.2">
      <c r="A919" s="96"/>
      <c r="B919" s="48"/>
      <c r="C919" s="48"/>
      <c r="D919" s="48"/>
      <c r="E919" s="48"/>
      <c r="F919" s="48"/>
    </row>
    <row r="920" spans="1:6" x14ac:dyDescent="0.2">
      <c r="A920" s="96"/>
      <c r="B920" s="48"/>
      <c r="C920" s="48"/>
      <c r="D920" s="48"/>
      <c r="E920" s="48"/>
      <c r="F920" s="48"/>
    </row>
    <row r="921" spans="1:6" x14ac:dyDescent="0.2">
      <c r="A921" s="96"/>
      <c r="B921" s="48"/>
      <c r="C921" s="48"/>
      <c r="D921" s="48"/>
      <c r="E921" s="48"/>
      <c r="F921" s="48"/>
    </row>
    <row r="922" spans="1:6" x14ac:dyDescent="0.2">
      <c r="A922" s="96"/>
      <c r="B922" s="48"/>
      <c r="C922" s="48"/>
      <c r="D922" s="48"/>
      <c r="E922" s="48"/>
      <c r="F922" s="48"/>
    </row>
    <row r="923" spans="1:6" x14ac:dyDescent="0.2">
      <c r="A923" s="96"/>
      <c r="B923" s="48"/>
      <c r="C923" s="48"/>
      <c r="D923" s="48"/>
      <c r="E923" s="48"/>
      <c r="F923" s="48"/>
    </row>
    <row r="924" spans="1:6" x14ac:dyDescent="0.2">
      <c r="A924" s="96"/>
      <c r="B924" s="48"/>
      <c r="C924" s="48"/>
      <c r="D924" s="48"/>
      <c r="E924" s="48"/>
      <c r="F924" s="48"/>
    </row>
    <row r="925" spans="1:6" x14ac:dyDescent="0.2">
      <c r="A925" s="96"/>
      <c r="B925" s="48"/>
      <c r="C925" s="48"/>
      <c r="D925" s="48"/>
      <c r="E925" s="48"/>
      <c r="F925" s="48"/>
    </row>
    <row r="926" spans="1:6" x14ac:dyDescent="0.2">
      <c r="A926" s="96"/>
      <c r="B926" s="48"/>
      <c r="C926" s="48"/>
      <c r="D926" s="48"/>
      <c r="E926" s="48"/>
      <c r="F926" s="48"/>
    </row>
    <row r="927" spans="1:6" x14ac:dyDescent="0.2">
      <c r="A927" s="96"/>
      <c r="B927" s="48"/>
      <c r="C927" s="48"/>
      <c r="D927" s="48"/>
      <c r="E927" s="48"/>
      <c r="F927" s="48"/>
    </row>
    <row r="928" spans="1:6" x14ac:dyDescent="0.2">
      <c r="A928" s="96"/>
      <c r="B928" s="48"/>
      <c r="C928" s="48"/>
      <c r="D928" s="48"/>
      <c r="E928" s="48"/>
      <c r="F928" s="48"/>
    </row>
    <row r="929" spans="1:6" x14ac:dyDescent="0.2">
      <c r="A929" s="96"/>
      <c r="B929" s="48"/>
      <c r="C929" s="48"/>
      <c r="D929" s="48"/>
      <c r="E929" s="48"/>
      <c r="F929" s="48"/>
    </row>
    <row r="930" spans="1:6" x14ac:dyDescent="0.2">
      <c r="A930" s="96"/>
      <c r="B930" s="48"/>
      <c r="C930" s="48"/>
      <c r="D930" s="48"/>
      <c r="E930" s="48"/>
      <c r="F930" s="48"/>
    </row>
    <row r="931" spans="1:6" x14ac:dyDescent="0.2">
      <c r="A931" s="96"/>
      <c r="B931" s="48"/>
      <c r="C931" s="48"/>
      <c r="D931" s="48"/>
      <c r="E931" s="48"/>
      <c r="F931" s="48"/>
    </row>
    <row r="932" spans="1:6" x14ac:dyDescent="0.2">
      <c r="A932" s="96"/>
      <c r="B932" s="48"/>
      <c r="C932" s="48"/>
      <c r="D932" s="48"/>
      <c r="E932" s="48"/>
      <c r="F932" s="48"/>
    </row>
    <row r="933" spans="1:6" x14ac:dyDescent="0.2">
      <c r="A933" s="96"/>
      <c r="B933" s="48"/>
      <c r="C933" s="48"/>
      <c r="D933" s="48"/>
      <c r="E933" s="48"/>
      <c r="F933" s="48"/>
    </row>
    <row r="934" spans="1:6" x14ac:dyDescent="0.2">
      <c r="A934" s="96"/>
      <c r="B934" s="48"/>
      <c r="C934" s="48"/>
      <c r="D934" s="48"/>
      <c r="E934" s="48"/>
      <c r="F934" s="48"/>
    </row>
    <row r="935" spans="1:6" x14ac:dyDescent="0.2">
      <c r="A935" s="96"/>
      <c r="B935" s="48"/>
      <c r="C935" s="48"/>
      <c r="D935" s="48"/>
      <c r="E935" s="48"/>
      <c r="F935" s="48"/>
    </row>
    <row r="936" spans="1:6" x14ac:dyDescent="0.2">
      <c r="A936" s="96"/>
      <c r="B936" s="48"/>
      <c r="C936" s="48"/>
      <c r="D936" s="48"/>
      <c r="E936" s="48"/>
      <c r="F936" s="48"/>
    </row>
    <row r="937" spans="1:6" x14ac:dyDescent="0.2">
      <c r="A937" s="96"/>
      <c r="B937" s="48"/>
      <c r="C937" s="48"/>
      <c r="D937" s="48"/>
      <c r="E937" s="48"/>
      <c r="F937" s="48"/>
    </row>
    <row r="938" spans="1:6" x14ac:dyDescent="0.2">
      <c r="A938" s="96"/>
      <c r="B938" s="48"/>
      <c r="C938" s="48"/>
      <c r="D938" s="48"/>
      <c r="E938" s="48"/>
      <c r="F938" s="48"/>
    </row>
    <row r="939" spans="1:6" x14ac:dyDescent="0.2">
      <c r="A939" s="96"/>
      <c r="B939" s="48"/>
      <c r="C939" s="48"/>
      <c r="D939" s="48"/>
      <c r="E939" s="48"/>
      <c r="F939" s="48"/>
    </row>
    <row r="940" spans="1:6" x14ac:dyDescent="0.2">
      <c r="A940" s="96"/>
      <c r="B940" s="48"/>
      <c r="C940" s="48"/>
      <c r="D940" s="48"/>
      <c r="E940" s="48"/>
      <c r="F940" s="48"/>
    </row>
    <row r="941" spans="1:6" x14ac:dyDescent="0.2">
      <c r="A941" s="96"/>
      <c r="B941" s="48"/>
      <c r="C941" s="48"/>
      <c r="D941" s="48"/>
      <c r="E941" s="48"/>
      <c r="F941" s="48"/>
    </row>
    <row r="942" spans="1:6" x14ac:dyDescent="0.2">
      <c r="A942" s="96"/>
      <c r="B942" s="48"/>
      <c r="C942" s="48"/>
      <c r="D942" s="48"/>
      <c r="E942" s="48"/>
      <c r="F942" s="48"/>
    </row>
    <row r="943" spans="1:6" x14ac:dyDescent="0.2">
      <c r="A943" s="96"/>
      <c r="B943" s="48"/>
      <c r="C943" s="48"/>
      <c r="D943" s="48"/>
      <c r="E943" s="48"/>
      <c r="F943" s="48"/>
    </row>
    <row r="944" spans="1:6" x14ac:dyDescent="0.2">
      <c r="A944" s="96"/>
      <c r="B944" s="48"/>
      <c r="C944" s="48"/>
      <c r="D944" s="48"/>
      <c r="E944" s="48"/>
      <c r="F944" s="48"/>
    </row>
    <row r="945" spans="1:6" x14ac:dyDescent="0.2">
      <c r="A945" s="96"/>
      <c r="B945" s="48"/>
      <c r="C945" s="48"/>
      <c r="D945" s="48"/>
      <c r="E945" s="48"/>
      <c r="F945" s="48"/>
    </row>
    <row r="946" spans="1:6" x14ac:dyDescent="0.2">
      <c r="A946" s="96"/>
      <c r="B946" s="48"/>
      <c r="C946" s="48"/>
      <c r="D946" s="48"/>
      <c r="E946" s="48"/>
      <c r="F946" s="48"/>
    </row>
    <row r="947" spans="1:6" x14ac:dyDescent="0.2">
      <c r="A947" s="96"/>
      <c r="B947" s="48"/>
      <c r="C947" s="48"/>
      <c r="D947" s="48"/>
      <c r="E947" s="48"/>
      <c r="F947" s="48"/>
    </row>
    <row r="948" spans="1:6" x14ac:dyDescent="0.2">
      <c r="A948" s="96"/>
      <c r="B948" s="48"/>
      <c r="C948" s="48"/>
      <c r="D948" s="48"/>
      <c r="E948" s="48"/>
      <c r="F948" s="48"/>
    </row>
    <row r="949" spans="1:6" x14ac:dyDescent="0.2">
      <c r="A949" s="96"/>
      <c r="B949" s="48"/>
      <c r="C949" s="48"/>
      <c r="D949" s="48"/>
      <c r="E949" s="48"/>
      <c r="F949" s="48"/>
    </row>
    <row r="950" spans="1:6" x14ac:dyDescent="0.2">
      <c r="A950" s="96"/>
      <c r="B950" s="48"/>
      <c r="C950" s="48"/>
      <c r="D950" s="48"/>
      <c r="E950" s="48"/>
      <c r="F950" s="48"/>
    </row>
    <row r="951" spans="1:6" x14ac:dyDescent="0.2">
      <c r="A951" s="96"/>
      <c r="B951" s="48"/>
      <c r="C951" s="48"/>
      <c r="D951" s="48"/>
      <c r="E951" s="48"/>
      <c r="F951" s="48"/>
    </row>
    <row r="952" spans="1:6" x14ac:dyDescent="0.2">
      <c r="A952" s="96"/>
      <c r="B952" s="48"/>
      <c r="C952" s="48"/>
      <c r="D952" s="48"/>
      <c r="E952" s="48"/>
      <c r="F952" s="48"/>
    </row>
    <row r="953" spans="1:6" x14ac:dyDescent="0.2">
      <c r="A953" s="96"/>
      <c r="B953" s="48"/>
      <c r="C953" s="48"/>
      <c r="D953" s="48"/>
      <c r="E953" s="48"/>
      <c r="F953" s="48"/>
    </row>
    <row r="954" spans="1:6" x14ac:dyDescent="0.2">
      <c r="A954" s="96"/>
      <c r="B954" s="48"/>
      <c r="C954" s="48"/>
      <c r="D954" s="48"/>
      <c r="E954" s="48"/>
      <c r="F954" s="48"/>
    </row>
    <row r="955" spans="1:6" x14ac:dyDescent="0.2">
      <c r="A955" s="96"/>
      <c r="B955" s="48"/>
      <c r="C955" s="48"/>
      <c r="D955" s="48"/>
      <c r="E955" s="48"/>
      <c r="F955" s="48"/>
    </row>
    <row r="956" spans="1:6" x14ac:dyDescent="0.2">
      <c r="A956" s="96"/>
      <c r="B956" s="48"/>
      <c r="C956" s="48"/>
      <c r="D956" s="48"/>
      <c r="E956" s="48"/>
      <c r="F956" s="48"/>
    </row>
    <row r="957" spans="1:6" x14ac:dyDescent="0.2">
      <c r="A957" s="96"/>
      <c r="B957" s="48"/>
      <c r="C957" s="48"/>
      <c r="D957" s="48"/>
      <c r="E957" s="48"/>
      <c r="F957" s="48"/>
    </row>
    <row r="958" spans="1:6" x14ac:dyDescent="0.2">
      <c r="A958" s="96"/>
      <c r="B958" s="48"/>
      <c r="C958" s="48"/>
      <c r="D958" s="48"/>
      <c r="E958" s="48"/>
      <c r="F958" s="48"/>
    </row>
    <row r="959" spans="1:6" x14ac:dyDescent="0.2">
      <c r="A959" s="96"/>
      <c r="B959" s="48"/>
      <c r="C959" s="48"/>
      <c r="D959" s="48"/>
      <c r="E959" s="48"/>
      <c r="F959" s="48"/>
    </row>
    <row r="960" spans="1:6" x14ac:dyDescent="0.2">
      <c r="A960" s="96"/>
      <c r="B960" s="48"/>
      <c r="C960" s="48"/>
      <c r="D960" s="48"/>
      <c r="E960" s="48"/>
      <c r="F960" s="48"/>
    </row>
    <row r="961" spans="1:6" x14ac:dyDescent="0.2">
      <c r="A961" s="96"/>
      <c r="B961" s="48"/>
      <c r="C961" s="48"/>
      <c r="D961" s="48"/>
      <c r="E961" s="48"/>
      <c r="F961" s="48"/>
    </row>
    <row r="962" spans="1:6" x14ac:dyDescent="0.2">
      <c r="A962" s="96"/>
      <c r="B962" s="48"/>
      <c r="C962" s="48"/>
      <c r="D962" s="48"/>
      <c r="E962" s="48"/>
      <c r="F962" s="48"/>
    </row>
    <row r="963" spans="1:6" x14ac:dyDescent="0.2">
      <c r="A963" s="96"/>
      <c r="B963" s="48"/>
      <c r="C963" s="48"/>
      <c r="D963" s="48"/>
      <c r="E963" s="48"/>
      <c r="F963" s="48"/>
    </row>
    <row r="964" spans="1:6" x14ac:dyDescent="0.2">
      <c r="A964" s="96"/>
      <c r="B964" s="48"/>
      <c r="C964" s="48"/>
      <c r="D964" s="48"/>
      <c r="E964" s="48"/>
      <c r="F964" s="48"/>
    </row>
    <row r="965" spans="1:6" x14ac:dyDescent="0.2">
      <c r="A965" s="96"/>
      <c r="B965" s="48"/>
      <c r="C965" s="48"/>
      <c r="D965" s="48"/>
      <c r="E965" s="48"/>
      <c r="F965" s="48"/>
    </row>
    <row r="966" spans="1:6" x14ac:dyDescent="0.2">
      <c r="A966" s="96"/>
      <c r="B966" s="48"/>
      <c r="C966" s="48"/>
      <c r="D966" s="48"/>
      <c r="E966" s="48"/>
      <c r="F966" s="48"/>
    </row>
    <row r="967" spans="1:6" x14ac:dyDescent="0.2">
      <c r="A967" s="96"/>
      <c r="B967" s="48"/>
      <c r="C967" s="48"/>
      <c r="D967" s="48"/>
      <c r="E967" s="48"/>
      <c r="F967" s="48"/>
    </row>
    <row r="968" spans="1:6" x14ac:dyDescent="0.2">
      <c r="A968" s="96"/>
      <c r="B968" s="48"/>
      <c r="C968" s="48"/>
      <c r="D968" s="48"/>
      <c r="E968" s="48"/>
      <c r="F968" s="48"/>
    </row>
    <row r="969" spans="1:6" x14ac:dyDescent="0.2">
      <c r="A969" s="96"/>
      <c r="B969" s="48"/>
      <c r="C969" s="48"/>
      <c r="D969" s="48"/>
      <c r="E969" s="48"/>
      <c r="F969" s="48"/>
    </row>
    <row r="970" spans="1:6" x14ac:dyDescent="0.2">
      <c r="A970" s="96"/>
      <c r="B970" s="48"/>
      <c r="C970" s="48"/>
      <c r="D970" s="48"/>
      <c r="E970" s="48"/>
      <c r="F970" s="48"/>
    </row>
    <row r="971" spans="1:6" x14ac:dyDescent="0.2">
      <c r="A971" s="96"/>
      <c r="B971" s="48"/>
      <c r="C971" s="48"/>
      <c r="D971" s="48"/>
      <c r="E971" s="48"/>
      <c r="F971" s="48"/>
    </row>
    <row r="972" spans="1:6" x14ac:dyDescent="0.2">
      <c r="A972" s="96"/>
      <c r="B972" s="48"/>
      <c r="C972" s="48"/>
      <c r="D972" s="48"/>
      <c r="E972" s="48"/>
      <c r="F972" s="48"/>
    </row>
    <row r="973" spans="1:6" x14ac:dyDescent="0.2">
      <c r="A973" s="96"/>
      <c r="B973" s="48"/>
      <c r="C973" s="48"/>
      <c r="D973" s="48"/>
      <c r="E973" s="48"/>
      <c r="F973" s="48"/>
    </row>
    <row r="974" spans="1:6" x14ac:dyDescent="0.2">
      <c r="A974" s="96"/>
      <c r="B974" s="48"/>
      <c r="C974" s="48"/>
      <c r="D974" s="48"/>
      <c r="E974" s="48"/>
      <c r="F974" s="48"/>
    </row>
    <row r="975" spans="1:6" x14ac:dyDescent="0.2">
      <c r="A975" s="96"/>
      <c r="B975" s="48"/>
      <c r="C975" s="48"/>
      <c r="D975" s="48"/>
      <c r="E975" s="48"/>
      <c r="F975" s="48"/>
    </row>
    <row r="976" spans="1:6" x14ac:dyDescent="0.2">
      <c r="A976" s="96"/>
      <c r="B976" s="48"/>
      <c r="C976" s="48"/>
      <c r="D976" s="48"/>
      <c r="E976" s="48"/>
      <c r="F976" s="48"/>
    </row>
    <row r="977" spans="1:6" x14ac:dyDescent="0.2">
      <c r="A977" s="96"/>
      <c r="B977" s="48"/>
      <c r="C977" s="48"/>
      <c r="D977" s="48"/>
      <c r="E977" s="48"/>
      <c r="F977" s="48"/>
    </row>
    <row r="978" spans="1:6" x14ac:dyDescent="0.2">
      <c r="A978" s="96"/>
      <c r="B978" s="48"/>
      <c r="C978" s="48"/>
      <c r="D978" s="48"/>
      <c r="E978" s="48"/>
      <c r="F978" s="48"/>
    </row>
    <row r="979" spans="1:6" x14ac:dyDescent="0.2">
      <c r="A979" s="96"/>
      <c r="B979" s="48"/>
      <c r="C979" s="48"/>
      <c r="D979" s="48"/>
      <c r="E979" s="48"/>
      <c r="F979" s="48"/>
    </row>
    <row r="980" spans="1:6" x14ac:dyDescent="0.2">
      <c r="A980" s="96"/>
      <c r="B980" s="48"/>
      <c r="C980" s="48"/>
      <c r="D980" s="48"/>
      <c r="E980" s="48"/>
      <c r="F980" s="48"/>
    </row>
    <row r="981" spans="1:6" x14ac:dyDescent="0.2">
      <c r="A981" s="96"/>
      <c r="B981" s="48"/>
      <c r="C981" s="48"/>
      <c r="D981" s="48"/>
      <c r="E981" s="48"/>
      <c r="F981" s="48"/>
    </row>
    <row r="982" spans="1:6" x14ac:dyDescent="0.2">
      <c r="A982" s="96"/>
      <c r="B982" s="48"/>
      <c r="C982" s="48"/>
      <c r="D982" s="48"/>
      <c r="E982" s="48"/>
      <c r="F982" s="48"/>
    </row>
    <row r="983" spans="1:6" x14ac:dyDescent="0.2">
      <c r="A983" s="96"/>
      <c r="B983" s="48"/>
      <c r="C983" s="48"/>
      <c r="D983" s="48"/>
      <c r="E983" s="48"/>
      <c r="F983" s="48"/>
    </row>
    <row r="984" spans="1:6" x14ac:dyDescent="0.2">
      <c r="A984" s="96"/>
      <c r="B984" s="48"/>
      <c r="C984" s="48"/>
      <c r="D984" s="48"/>
      <c r="E984" s="48"/>
      <c r="F984" s="48"/>
    </row>
    <row r="985" spans="1:6" x14ac:dyDescent="0.2">
      <c r="A985" s="96"/>
      <c r="B985" s="48"/>
      <c r="C985" s="48"/>
      <c r="D985" s="48"/>
      <c r="E985" s="48"/>
      <c r="F985" s="48"/>
    </row>
    <row r="986" spans="1:6" x14ac:dyDescent="0.2">
      <c r="A986" s="96"/>
      <c r="B986" s="48"/>
      <c r="C986" s="48"/>
      <c r="D986" s="48"/>
      <c r="E986" s="48"/>
      <c r="F986" s="48"/>
    </row>
    <row r="987" spans="1:6" x14ac:dyDescent="0.2">
      <c r="A987" s="96"/>
      <c r="B987" s="48"/>
      <c r="C987" s="48"/>
      <c r="D987" s="48"/>
      <c r="E987" s="48"/>
      <c r="F987" s="48"/>
    </row>
    <row r="988" spans="1:6" x14ac:dyDescent="0.2">
      <c r="A988" s="96"/>
      <c r="B988" s="48"/>
      <c r="C988" s="48"/>
      <c r="D988" s="48"/>
      <c r="E988" s="48"/>
      <c r="F988" s="48"/>
    </row>
    <row r="989" spans="1:6" x14ac:dyDescent="0.2">
      <c r="A989" s="96"/>
      <c r="B989" s="48"/>
      <c r="C989" s="48"/>
      <c r="D989" s="48"/>
      <c r="E989" s="48"/>
      <c r="F989" s="48"/>
    </row>
    <row r="990" spans="1:6" x14ac:dyDescent="0.2">
      <c r="A990" s="96"/>
      <c r="B990" s="48"/>
      <c r="C990" s="48"/>
      <c r="D990" s="48"/>
      <c r="E990" s="48"/>
      <c r="F990" s="48"/>
    </row>
    <row r="991" spans="1:6" x14ac:dyDescent="0.2">
      <c r="A991" s="96"/>
      <c r="B991" s="48"/>
      <c r="C991" s="48"/>
      <c r="D991" s="48"/>
      <c r="E991" s="48"/>
      <c r="F991" s="48"/>
    </row>
    <row r="992" spans="1:6" x14ac:dyDescent="0.2">
      <c r="A992" s="96"/>
      <c r="B992" s="48"/>
      <c r="C992" s="48"/>
      <c r="D992" s="48"/>
      <c r="E992" s="48"/>
      <c r="F992" s="48"/>
    </row>
    <row r="993" spans="1:6" x14ac:dyDescent="0.2">
      <c r="A993" s="96"/>
      <c r="B993" s="48"/>
      <c r="C993" s="48"/>
      <c r="D993" s="48"/>
      <c r="E993" s="48"/>
      <c r="F993" s="48"/>
    </row>
    <row r="994" spans="1:6" x14ac:dyDescent="0.2">
      <c r="A994" s="96"/>
      <c r="B994" s="48"/>
      <c r="C994" s="48"/>
      <c r="D994" s="48"/>
      <c r="E994" s="48"/>
      <c r="F994" s="48"/>
    </row>
    <row r="995" spans="1:6" x14ac:dyDescent="0.2">
      <c r="A995" s="96"/>
      <c r="B995" s="48"/>
      <c r="C995" s="48"/>
      <c r="D995" s="48"/>
      <c r="E995" s="48"/>
      <c r="F995" s="48"/>
    </row>
    <row r="996" spans="1:6" x14ac:dyDescent="0.2">
      <c r="A996" s="96"/>
      <c r="B996" s="48"/>
      <c r="C996" s="48"/>
      <c r="D996" s="48"/>
      <c r="E996" s="48"/>
      <c r="F996" s="48"/>
    </row>
    <row r="997" spans="1:6" x14ac:dyDescent="0.2">
      <c r="A997" s="96"/>
      <c r="B997" s="48"/>
      <c r="C997" s="48"/>
      <c r="D997" s="48"/>
      <c r="E997" s="48"/>
      <c r="F997" s="48"/>
    </row>
    <row r="998" spans="1:6" x14ac:dyDescent="0.2">
      <c r="A998" s="96"/>
      <c r="B998" s="48"/>
      <c r="C998" s="48"/>
      <c r="D998" s="48"/>
      <c r="E998" s="48"/>
      <c r="F998" s="48"/>
    </row>
    <row r="999" spans="1:6" x14ac:dyDescent="0.2">
      <c r="A999" s="96"/>
      <c r="B999" s="48"/>
      <c r="C999" s="48"/>
      <c r="D999" s="48"/>
      <c r="E999" s="48"/>
      <c r="F999" s="48"/>
    </row>
    <row r="1000" spans="1:6" x14ac:dyDescent="0.2">
      <c r="A1000" s="96"/>
      <c r="B1000" s="48"/>
      <c r="C1000" s="48"/>
      <c r="D1000" s="48"/>
      <c r="E1000" s="48"/>
      <c r="F1000" s="48"/>
    </row>
    <row r="1001" spans="1:6" x14ac:dyDescent="0.2">
      <c r="A1001" s="96"/>
      <c r="B1001" s="48"/>
      <c r="C1001" s="48"/>
      <c r="D1001" s="48"/>
      <c r="E1001" s="48"/>
      <c r="F1001" s="48"/>
    </row>
    <row r="1002" spans="1:6" x14ac:dyDescent="0.2">
      <c r="A1002" s="96"/>
      <c r="B1002" s="48"/>
      <c r="C1002" s="48"/>
      <c r="D1002" s="48"/>
      <c r="E1002" s="48"/>
      <c r="F1002" s="48"/>
    </row>
    <row r="1003" spans="1:6" x14ac:dyDescent="0.2">
      <c r="A1003" s="96"/>
      <c r="B1003" s="48"/>
      <c r="C1003" s="48"/>
      <c r="D1003" s="48"/>
      <c r="E1003" s="48"/>
      <c r="F1003" s="48"/>
    </row>
    <row r="1004" spans="1:6" x14ac:dyDescent="0.2">
      <c r="A1004" s="96"/>
      <c r="B1004" s="48"/>
      <c r="C1004" s="48"/>
      <c r="D1004" s="48"/>
      <c r="E1004" s="48"/>
      <c r="F1004" s="48"/>
    </row>
    <row r="1005" spans="1:6" x14ac:dyDescent="0.2">
      <c r="A1005" s="96"/>
      <c r="B1005" s="48"/>
      <c r="C1005" s="48"/>
      <c r="D1005" s="48"/>
      <c r="E1005" s="48"/>
      <c r="F1005" s="48"/>
    </row>
    <row r="1006" spans="1:6" x14ac:dyDescent="0.2">
      <c r="A1006" s="96"/>
      <c r="B1006" s="48"/>
      <c r="C1006" s="48"/>
      <c r="D1006" s="48"/>
      <c r="E1006" s="48"/>
      <c r="F1006" s="48"/>
    </row>
    <row r="1007" spans="1:6" x14ac:dyDescent="0.2">
      <c r="A1007" s="96"/>
      <c r="B1007" s="48"/>
      <c r="C1007" s="48"/>
      <c r="D1007" s="48"/>
      <c r="E1007" s="48"/>
      <c r="F1007" s="48"/>
    </row>
    <row r="1008" spans="1:6" x14ac:dyDescent="0.2">
      <c r="A1008" s="96"/>
      <c r="B1008" s="48"/>
      <c r="C1008" s="48"/>
      <c r="D1008" s="48"/>
      <c r="E1008" s="48"/>
      <c r="F1008" s="48"/>
    </row>
    <row r="1009" spans="1:6" x14ac:dyDescent="0.2">
      <c r="A1009" s="96"/>
      <c r="B1009" s="48"/>
      <c r="C1009" s="48"/>
      <c r="D1009" s="48"/>
      <c r="E1009" s="48"/>
      <c r="F1009" s="48"/>
    </row>
    <row r="1010" spans="1:6" x14ac:dyDescent="0.2">
      <c r="A1010" s="96"/>
      <c r="B1010" s="48"/>
      <c r="C1010" s="48"/>
      <c r="D1010" s="48"/>
      <c r="E1010" s="48"/>
      <c r="F1010" s="48"/>
    </row>
    <row r="1011" spans="1:6" x14ac:dyDescent="0.2">
      <c r="A1011" s="96"/>
      <c r="B1011" s="48"/>
      <c r="C1011" s="48"/>
      <c r="D1011" s="48"/>
      <c r="E1011" s="48"/>
      <c r="F1011" s="48"/>
    </row>
    <row r="1012" spans="1:6" x14ac:dyDescent="0.2">
      <c r="A1012" s="96"/>
      <c r="B1012" s="48"/>
      <c r="C1012" s="48"/>
      <c r="D1012" s="48"/>
      <c r="E1012" s="48"/>
      <c r="F1012" s="48"/>
    </row>
    <row r="1013" spans="1:6" x14ac:dyDescent="0.2">
      <c r="A1013" s="96"/>
      <c r="B1013" s="48"/>
      <c r="C1013" s="48"/>
      <c r="D1013" s="48"/>
      <c r="E1013" s="48"/>
      <c r="F1013" s="48"/>
    </row>
    <row r="1014" spans="1:6" x14ac:dyDescent="0.2">
      <c r="A1014" s="96"/>
      <c r="B1014" s="48"/>
      <c r="C1014" s="48"/>
      <c r="D1014" s="48"/>
      <c r="E1014" s="48"/>
      <c r="F1014" s="48"/>
    </row>
    <row r="1015" spans="1:6" x14ac:dyDescent="0.2">
      <c r="A1015" s="96"/>
      <c r="B1015" s="48"/>
      <c r="C1015" s="48"/>
      <c r="D1015" s="48"/>
      <c r="E1015" s="48"/>
      <c r="F1015" s="48"/>
    </row>
    <row r="1016" spans="1:6" x14ac:dyDescent="0.2">
      <c r="A1016" s="96"/>
      <c r="B1016" s="48"/>
      <c r="C1016" s="48"/>
      <c r="D1016" s="48"/>
      <c r="E1016" s="48"/>
      <c r="F1016" s="48"/>
    </row>
    <row r="1017" spans="1:6" x14ac:dyDescent="0.2">
      <c r="A1017" s="96"/>
      <c r="B1017" s="48"/>
      <c r="C1017" s="48"/>
      <c r="D1017" s="48"/>
      <c r="E1017" s="48"/>
      <c r="F1017" s="48"/>
    </row>
    <row r="1018" spans="1:6" x14ac:dyDescent="0.2">
      <c r="A1018" s="96"/>
      <c r="B1018" s="48"/>
      <c r="C1018" s="48"/>
      <c r="D1018" s="48"/>
      <c r="E1018" s="48"/>
      <c r="F1018" s="48"/>
    </row>
    <row r="1019" spans="1:6" x14ac:dyDescent="0.2">
      <c r="A1019" s="96"/>
      <c r="B1019" s="48"/>
      <c r="C1019" s="48"/>
      <c r="D1019" s="48"/>
      <c r="E1019" s="48"/>
      <c r="F1019" s="48"/>
    </row>
    <row r="1020" spans="1:6" x14ac:dyDescent="0.2">
      <c r="A1020" s="96"/>
      <c r="B1020" s="48"/>
      <c r="C1020" s="48"/>
      <c r="D1020" s="48"/>
      <c r="E1020" s="48"/>
      <c r="F1020" s="48"/>
    </row>
    <row r="1021" spans="1:6" x14ac:dyDescent="0.2">
      <c r="A1021" s="96"/>
      <c r="B1021" s="48"/>
      <c r="C1021" s="48"/>
      <c r="D1021" s="48"/>
      <c r="E1021" s="48"/>
      <c r="F1021" s="48"/>
    </row>
    <row r="1022" spans="1:6" x14ac:dyDescent="0.2">
      <c r="A1022" s="96"/>
      <c r="B1022" s="48"/>
      <c r="C1022" s="48"/>
      <c r="D1022" s="48"/>
      <c r="E1022" s="48"/>
      <c r="F1022" s="48"/>
    </row>
    <row r="1023" spans="1:6" x14ac:dyDescent="0.2">
      <c r="A1023" s="96"/>
      <c r="B1023" s="48"/>
      <c r="C1023" s="48"/>
      <c r="D1023" s="48"/>
      <c r="E1023" s="48"/>
      <c r="F1023" s="48"/>
    </row>
    <row r="1024" spans="1:6" x14ac:dyDescent="0.2">
      <c r="A1024" s="96"/>
      <c r="B1024" s="48"/>
      <c r="C1024" s="48"/>
      <c r="D1024" s="48"/>
      <c r="E1024" s="48"/>
      <c r="F1024" s="48"/>
    </row>
    <row r="1025" spans="1:6" x14ac:dyDescent="0.2">
      <c r="A1025" s="96"/>
      <c r="B1025" s="48"/>
      <c r="C1025" s="48"/>
      <c r="D1025" s="48"/>
      <c r="E1025" s="48"/>
      <c r="F1025" s="48"/>
    </row>
    <row r="1026" spans="1:6" x14ac:dyDescent="0.2">
      <c r="A1026" s="96"/>
      <c r="B1026" s="48"/>
      <c r="C1026" s="48"/>
      <c r="D1026" s="48"/>
      <c r="E1026" s="48"/>
      <c r="F1026" s="48"/>
    </row>
    <row r="1027" spans="1:6" x14ac:dyDescent="0.2">
      <c r="A1027" s="96"/>
      <c r="B1027" s="48"/>
      <c r="C1027" s="48"/>
      <c r="D1027" s="48"/>
      <c r="E1027" s="48"/>
      <c r="F1027" s="48"/>
    </row>
    <row r="1028" spans="1:6" x14ac:dyDescent="0.2">
      <c r="A1028" s="96"/>
      <c r="B1028" s="48"/>
      <c r="C1028" s="48"/>
      <c r="D1028" s="48"/>
      <c r="E1028" s="48"/>
      <c r="F1028" s="48"/>
    </row>
    <row r="1029" spans="1:6" x14ac:dyDescent="0.2">
      <c r="A1029" s="96"/>
      <c r="B1029" s="48"/>
      <c r="C1029" s="48"/>
      <c r="D1029" s="48"/>
      <c r="E1029" s="48"/>
      <c r="F1029" s="48"/>
    </row>
    <row r="1030" spans="1:6" x14ac:dyDescent="0.2">
      <c r="A1030" s="96"/>
      <c r="B1030" s="48"/>
      <c r="C1030" s="48"/>
      <c r="D1030" s="48"/>
      <c r="E1030" s="48"/>
      <c r="F1030" s="48"/>
    </row>
    <row r="1031" spans="1:6" x14ac:dyDescent="0.2">
      <c r="A1031" s="96"/>
      <c r="B1031" s="48"/>
      <c r="C1031" s="48"/>
      <c r="D1031" s="48"/>
      <c r="E1031" s="48"/>
      <c r="F1031" s="48"/>
    </row>
    <row r="1032" spans="1:6" x14ac:dyDescent="0.2">
      <c r="A1032" s="96"/>
      <c r="B1032" s="48"/>
      <c r="C1032" s="48"/>
      <c r="D1032" s="48"/>
      <c r="E1032" s="48"/>
      <c r="F1032" s="48"/>
    </row>
    <row r="1033" spans="1:6" x14ac:dyDescent="0.2">
      <c r="A1033" s="96"/>
      <c r="B1033" s="48"/>
      <c r="C1033" s="48"/>
      <c r="D1033" s="48"/>
      <c r="E1033" s="48"/>
      <c r="F1033" s="48"/>
    </row>
    <row r="1034" spans="1:6" x14ac:dyDescent="0.2">
      <c r="A1034" s="96"/>
      <c r="B1034" s="48"/>
      <c r="C1034" s="48"/>
      <c r="D1034" s="48"/>
      <c r="E1034" s="48"/>
      <c r="F1034" s="48"/>
    </row>
    <row r="1035" spans="1:6" x14ac:dyDescent="0.2">
      <c r="A1035" s="96"/>
      <c r="B1035" s="48"/>
      <c r="C1035" s="48"/>
      <c r="D1035" s="48"/>
      <c r="E1035" s="48"/>
      <c r="F1035" s="48"/>
    </row>
    <row r="1036" spans="1:6" x14ac:dyDescent="0.2">
      <c r="A1036" s="96"/>
      <c r="B1036" s="48"/>
      <c r="C1036" s="48"/>
      <c r="D1036" s="48"/>
      <c r="E1036" s="48"/>
      <c r="F1036" s="48"/>
    </row>
    <row r="1037" spans="1:6" x14ac:dyDescent="0.2">
      <c r="A1037" s="96"/>
      <c r="B1037" s="48"/>
      <c r="C1037" s="48"/>
      <c r="D1037" s="48"/>
      <c r="E1037" s="48"/>
      <c r="F1037" s="48"/>
    </row>
    <row r="1038" spans="1:6" x14ac:dyDescent="0.2">
      <c r="A1038" s="96"/>
      <c r="B1038" s="48"/>
      <c r="C1038" s="48"/>
      <c r="D1038" s="48"/>
      <c r="E1038" s="48"/>
      <c r="F1038" s="48"/>
    </row>
    <row r="1039" spans="1:6" x14ac:dyDescent="0.2">
      <c r="A1039" s="96"/>
      <c r="B1039" s="48"/>
      <c r="C1039" s="48"/>
      <c r="D1039" s="48"/>
      <c r="E1039" s="48"/>
      <c r="F1039" s="48"/>
    </row>
    <row r="1040" spans="1:6" x14ac:dyDescent="0.2">
      <c r="A1040" s="96"/>
      <c r="B1040" s="48"/>
      <c r="C1040" s="48"/>
      <c r="D1040" s="48"/>
      <c r="E1040" s="48"/>
      <c r="F1040" s="48"/>
    </row>
    <row r="1041" spans="1:6" x14ac:dyDescent="0.2">
      <c r="A1041" s="96"/>
      <c r="B1041" s="48"/>
      <c r="C1041" s="48"/>
      <c r="D1041" s="48"/>
      <c r="E1041" s="48"/>
      <c r="F1041" s="48"/>
    </row>
    <row r="1042" spans="1:6" x14ac:dyDescent="0.2">
      <c r="A1042" s="96"/>
      <c r="B1042" s="48"/>
      <c r="C1042" s="48"/>
      <c r="D1042" s="48"/>
      <c r="E1042" s="48"/>
      <c r="F1042" s="48"/>
    </row>
    <row r="1043" spans="1:6" x14ac:dyDescent="0.2">
      <c r="A1043" s="96"/>
      <c r="B1043" s="48"/>
      <c r="C1043" s="48"/>
      <c r="D1043" s="48"/>
      <c r="E1043" s="48"/>
      <c r="F1043" s="48"/>
    </row>
    <row r="1044" spans="1:6" x14ac:dyDescent="0.2">
      <c r="A1044" s="96"/>
      <c r="B1044" s="48"/>
      <c r="C1044" s="48"/>
      <c r="D1044" s="48"/>
      <c r="E1044" s="48"/>
      <c r="F1044" s="48"/>
    </row>
    <row r="1045" spans="1:6" x14ac:dyDescent="0.2">
      <c r="A1045" s="96"/>
      <c r="B1045" s="48"/>
      <c r="C1045" s="48"/>
      <c r="D1045" s="48"/>
      <c r="E1045" s="48"/>
      <c r="F1045" s="48"/>
    </row>
    <row r="1046" spans="1:6" x14ac:dyDescent="0.2">
      <c r="A1046" s="96"/>
      <c r="B1046" s="48"/>
      <c r="C1046" s="48"/>
      <c r="D1046" s="48"/>
      <c r="E1046" s="48"/>
      <c r="F1046" s="48"/>
    </row>
    <row r="1047" spans="1:6" x14ac:dyDescent="0.2">
      <c r="A1047" s="96"/>
      <c r="B1047" s="48"/>
      <c r="C1047" s="48"/>
      <c r="D1047" s="48"/>
      <c r="E1047" s="48"/>
      <c r="F1047" s="48"/>
    </row>
    <row r="1048" spans="1:6" x14ac:dyDescent="0.2">
      <c r="A1048" s="96"/>
      <c r="B1048" s="48"/>
      <c r="C1048" s="48"/>
      <c r="D1048" s="48"/>
      <c r="E1048" s="48"/>
      <c r="F1048" s="48"/>
    </row>
    <row r="1049" spans="1:6" x14ac:dyDescent="0.2">
      <c r="A1049" s="96"/>
      <c r="B1049" s="48"/>
      <c r="C1049" s="48"/>
      <c r="D1049" s="48"/>
      <c r="E1049" s="48"/>
      <c r="F1049" s="48"/>
    </row>
    <row r="1050" spans="1:6" x14ac:dyDescent="0.2">
      <c r="A1050" s="96"/>
      <c r="B1050" s="48"/>
      <c r="C1050" s="48"/>
      <c r="D1050" s="48"/>
      <c r="E1050" s="48"/>
      <c r="F1050" s="48"/>
    </row>
    <row r="1051" spans="1:6" x14ac:dyDescent="0.2">
      <c r="A1051" s="96"/>
      <c r="B1051" s="48"/>
      <c r="C1051" s="48"/>
      <c r="D1051" s="48"/>
      <c r="E1051" s="48"/>
      <c r="F1051" s="48"/>
    </row>
    <row r="1052" spans="1:6" x14ac:dyDescent="0.2">
      <c r="A1052" s="96"/>
      <c r="B1052" s="48"/>
      <c r="C1052" s="48"/>
      <c r="D1052" s="48"/>
      <c r="E1052" s="48"/>
      <c r="F1052" s="48"/>
    </row>
    <row r="1053" spans="1:6" x14ac:dyDescent="0.2">
      <c r="A1053" s="96"/>
      <c r="B1053" s="48"/>
      <c r="C1053" s="48"/>
      <c r="D1053" s="48"/>
      <c r="E1053" s="48"/>
      <c r="F1053" s="48"/>
    </row>
    <row r="1054" spans="1:6" x14ac:dyDescent="0.2">
      <c r="A1054" s="96"/>
      <c r="B1054" s="48"/>
      <c r="C1054" s="48"/>
      <c r="D1054" s="48"/>
      <c r="E1054" s="48"/>
      <c r="F1054" s="48"/>
    </row>
    <row r="1055" spans="1:6" x14ac:dyDescent="0.2">
      <c r="A1055" s="96"/>
      <c r="B1055" s="48"/>
      <c r="C1055" s="48"/>
      <c r="D1055" s="48"/>
      <c r="E1055" s="48"/>
      <c r="F1055" s="48"/>
    </row>
    <row r="1056" spans="1:6" x14ac:dyDescent="0.2">
      <c r="A1056" s="96"/>
      <c r="B1056" s="48"/>
      <c r="C1056" s="48"/>
      <c r="D1056" s="48"/>
      <c r="E1056" s="48"/>
      <c r="F1056" s="48"/>
    </row>
    <row r="1057" spans="1:6" x14ac:dyDescent="0.2">
      <c r="A1057" s="96"/>
      <c r="B1057" s="48"/>
      <c r="C1057" s="48"/>
      <c r="D1057" s="48"/>
      <c r="E1057" s="48"/>
      <c r="F1057" s="48"/>
    </row>
    <row r="1058" spans="1:6" x14ac:dyDescent="0.2">
      <c r="A1058" s="96"/>
      <c r="B1058" s="48"/>
      <c r="C1058" s="48"/>
      <c r="D1058" s="48"/>
      <c r="E1058" s="48"/>
      <c r="F1058" s="48"/>
    </row>
    <row r="1059" spans="1:6" x14ac:dyDescent="0.2">
      <c r="A1059" s="96"/>
      <c r="B1059" s="48"/>
      <c r="C1059" s="48"/>
      <c r="D1059" s="48"/>
      <c r="E1059" s="48"/>
      <c r="F1059" s="48"/>
    </row>
    <row r="1060" spans="1:6" x14ac:dyDescent="0.2">
      <c r="A1060" s="96"/>
      <c r="B1060" s="48"/>
      <c r="C1060" s="48"/>
      <c r="D1060" s="48"/>
      <c r="E1060" s="48"/>
      <c r="F1060" s="48"/>
    </row>
    <row r="1061" spans="1:6" x14ac:dyDescent="0.2">
      <c r="B1061" s="48"/>
      <c r="C1061" s="48"/>
      <c r="D1061" s="48"/>
      <c r="E1061" s="48"/>
      <c r="F1061" s="48"/>
    </row>
    <row r="1062" spans="1:6" x14ac:dyDescent="0.2">
      <c r="B1062" s="48"/>
      <c r="C1062" s="48"/>
      <c r="D1062" s="48"/>
      <c r="E1062" s="48"/>
      <c r="F1062" s="48"/>
    </row>
    <row r="1063" spans="1:6" x14ac:dyDescent="0.2">
      <c r="B1063" s="48"/>
      <c r="C1063" s="48"/>
      <c r="D1063" s="48"/>
      <c r="E1063" s="48"/>
      <c r="F1063" s="48"/>
    </row>
    <row r="1064" spans="1:6" x14ac:dyDescent="0.2">
      <c r="B1064" s="48"/>
      <c r="C1064" s="48"/>
      <c r="D1064" s="48"/>
      <c r="E1064" s="48"/>
      <c r="F1064" s="48"/>
    </row>
    <row r="1065" spans="1:6" x14ac:dyDescent="0.2">
      <c r="B1065" s="48"/>
      <c r="C1065" s="48"/>
      <c r="D1065" s="48"/>
      <c r="E1065" s="48"/>
      <c r="F1065" s="48"/>
    </row>
    <row r="1066" spans="1:6" x14ac:dyDescent="0.2">
      <c r="B1066" s="48"/>
      <c r="C1066" s="48"/>
      <c r="D1066" s="48"/>
      <c r="E1066" s="48"/>
      <c r="F1066" s="48"/>
    </row>
    <row r="1067" spans="1:6" x14ac:dyDescent="0.2">
      <c r="B1067" s="48"/>
      <c r="C1067" s="48"/>
      <c r="D1067" s="48"/>
      <c r="E1067" s="48"/>
      <c r="F1067" s="48"/>
    </row>
    <row r="1068" spans="1:6" x14ac:dyDescent="0.2">
      <c r="B1068" s="48"/>
      <c r="C1068" s="48"/>
      <c r="D1068" s="48"/>
      <c r="E1068" s="48"/>
      <c r="F1068" s="48"/>
    </row>
    <row r="1069" spans="1:6" x14ac:dyDescent="0.2">
      <c r="B1069" s="48"/>
      <c r="C1069" s="48"/>
      <c r="D1069" s="48"/>
      <c r="E1069" s="48"/>
      <c r="F1069" s="48"/>
    </row>
    <row r="1070" spans="1:6" x14ac:dyDescent="0.2">
      <c r="B1070" s="48"/>
      <c r="C1070" s="48"/>
      <c r="D1070" s="48"/>
      <c r="E1070" s="48"/>
      <c r="F1070" s="48"/>
    </row>
    <row r="1071" spans="1:6" x14ac:dyDescent="0.2">
      <c r="B1071" s="48"/>
      <c r="C1071" s="48"/>
      <c r="D1071" s="48"/>
      <c r="E1071" s="48"/>
      <c r="F1071" s="48"/>
    </row>
    <row r="1072" spans="1:6" x14ac:dyDescent="0.2">
      <c r="B1072" s="48"/>
      <c r="C1072" s="48"/>
      <c r="D1072" s="48"/>
      <c r="E1072" s="48"/>
      <c r="F1072" s="48"/>
    </row>
    <row r="1073" spans="2:6" x14ac:dyDescent="0.2">
      <c r="B1073" s="48"/>
      <c r="C1073" s="48"/>
      <c r="D1073" s="48"/>
      <c r="E1073" s="48"/>
      <c r="F1073" s="48"/>
    </row>
    <row r="1074" spans="2:6" x14ac:dyDescent="0.2">
      <c r="B1074" s="48"/>
      <c r="C1074" s="48"/>
      <c r="D1074" s="48"/>
      <c r="E1074" s="48"/>
      <c r="F1074" s="48"/>
    </row>
    <row r="1075" spans="2:6" x14ac:dyDescent="0.2">
      <c r="B1075" s="48"/>
      <c r="C1075" s="48"/>
      <c r="D1075" s="48"/>
      <c r="E1075" s="48"/>
      <c r="F1075" s="48"/>
    </row>
    <row r="1076" spans="2:6" x14ac:dyDescent="0.2">
      <c r="B1076" s="48"/>
      <c r="C1076" s="48"/>
      <c r="D1076" s="48"/>
      <c r="E1076" s="48"/>
      <c r="F1076" s="48"/>
    </row>
    <row r="1077" spans="2:6" x14ac:dyDescent="0.2">
      <c r="B1077" s="48"/>
      <c r="C1077" s="48"/>
      <c r="D1077" s="48"/>
      <c r="E1077" s="48"/>
      <c r="F1077" s="48"/>
    </row>
    <row r="1078" spans="2:6" x14ac:dyDescent="0.2">
      <c r="B1078" s="48"/>
      <c r="C1078" s="48"/>
      <c r="D1078" s="48"/>
      <c r="E1078" s="48"/>
      <c r="F1078" s="48"/>
    </row>
    <row r="1079" spans="2:6" x14ac:dyDescent="0.2">
      <c r="B1079" s="48"/>
      <c r="C1079" s="48"/>
      <c r="D1079" s="48"/>
      <c r="E1079" s="48"/>
      <c r="F1079" s="48"/>
    </row>
    <row r="1080" spans="2:6" x14ac:dyDescent="0.2">
      <c r="B1080" s="48"/>
      <c r="C1080" s="48"/>
      <c r="D1080" s="48"/>
      <c r="E1080" s="48"/>
      <c r="F1080" s="48"/>
    </row>
    <row r="1081" spans="2:6" x14ac:dyDescent="0.2">
      <c r="B1081" s="48"/>
      <c r="C1081" s="48"/>
      <c r="D1081" s="48"/>
      <c r="E1081" s="48"/>
      <c r="F1081" s="48"/>
    </row>
    <row r="1082" spans="2:6" x14ac:dyDescent="0.2">
      <c r="B1082" s="48"/>
      <c r="C1082" s="48"/>
      <c r="D1082" s="48"/>
      <c r="E1082" s="48"/>
      <c r="F1082" s="48"/>
    </row>
    <row r="1083" spans="2:6" x14ac:dyDescent="0.2">
      <c r="B1083" s="48"/>
      <c r="C1083" s="48"/>
      <c r="D1083" s="48"/>
      <c r="E1083" s="48"/>
      <c r="F1083" s="48"/>
    </row>
    <row r="1084" spans="2:6" x14ac:dyDescent="0.2">
      <c r="B1084" s="48"/>
      <c r="C1084" s="48"/>
      <c r="D1084" s="48"/>
      <c r="E1084" s="48"/>
      <c r="F1084" s="48"/>
    </row>
    <row r="1085" spans="2:6" x14ac:dyDescent="0.2">
      <c r="B1085" s="48"/>
      <c r="C1085" s="48"/>
      <c r="D1085" s="48"/>
      <c r="E1085" s="48"/>
      <c r="F1085" s="48"/>
    </row>
    <row r="1086" spans="2:6" x14ac:dyDescent="0.2">
      <c r="B1086" s="48"/>
      <c r="C1086" s="48"/>
      <c r="D1086" s="48"/>
      <c r="E1086" s="48"/>
      <c r="F1086" s="48"/>
    </row>
    <row r="1087" spans="2:6" x14ac:dyDescent="0.2">
      <c r="B1087" s="48"/>
      <c r="C1087" s="48"/>
      <c r="D1087" s="48"/>
      <c r="E1087" s="48"/>
      <c r="F1087" s="48"/>
    </row>
    <row r="1088" spans="2:6" x14ac:dyDescent="0.2">
      <c r="B1088" s="48"/>
      <c r="C1088" s="48"/>
      <c r="D1088" s="48"/>
      <c r="E1088" s="48"/>
      <c r="F1088" s="48"/>
    </row>
    <row r="1089" spans="2:6" x14ac:dyDescent="0.2">
      <c r="B1089" s="48"/>
      <c r="C1089" s="48"/>
      <c r="D1089" s="48"/>
      <c r="E1089" s="48"/>
      <c r="F1089" s="48"/>
    </row>
    <row r="1090" spans="2:6" x14ac:dyDescent="0.2">
      <c r="B1090" s="48"/>
      <c r="C1090" s="48"/>
      <c r="D1090" s="48"/>
      <c r="E1090" s="48"/>
      <c r="F1090" s="48"/>
    </row>
    <row r="1091" spans="2:6" x14ac:dyDescent="0.2">
      <c r="B1091" s="48"/>
      <c r="C1091" s="48"/>
      <c r="D1091" s="48"/>
      <c r="E1091" s="48"/>
      <c r="F1091" s="48"/>
    </row>
    <row r="1092" spans="2:6" x14ac:dyDescent="0.2">
      <c r="B1092" s="48"/>
      <c r="C1092" s="48"/>
      <c r="D1092" s="48"/>
      <c r="E1092" s="48"/>
      <c r="F1092" s="48"/>
    </row>
    <row r="1093" spans="2:6" x14ac:dyDescent="0.2">
      <c r="B1093" s="48"/>
      <c r="C1093" s="48"/>
      <c r="D1093" s="48"/>
      <c r="E1093" s="48"/>
      <c r="F1093" s="48"/>
    </row>
    <row r="1094" spans="2:6" x14ac:dyDescent="0.2">
      <c r="B1094" s="48"/>
      <c r="C1094" s="48"/>
      <c r="D1094" s="48"/>
      <c r="E1094" s="48"/>
      <c r="F1094" s="48"/>
    </row>
    <row r="1095" spans="2:6" x14ac:dyDescent="0.2">
      <c r="B1095" s="48"/>
      <c r="C1095" s="48"/>
      <c r="D1095" s="48"/>
      <c r="E1095" s="48"/>
      <c r="F1095" s="48"/>
    </row>
    <row r="1096" spans="2:6" x14ac:dyDescent="0.2">
      <c r="B1096" s="48"/>
      <c r="C1096" s="48"/>
      <c r="D1096" s="48"/>
      <c r="E1096" s="48"/>
      <c r="F1096" s="48"/>
    </row>
    <row r="1097" spans="2:6" x14ac:dyDescent="0.2">
      <c r="B1097" s="48"/>
      <c r="C1097" s="48"/>
      <c r="D1097" s="48"/>
      <c r="E1097" s="48"/>
      <c r="F1097" s="48"/>
    </row>
    <row r="1098" spans="2:6" x14ac:dyDescent="0.2">
      <c r="B1098" s="48"/>
      <c r="C1098" s="48"/>
      <c r="D1098" s="48"/>
      <c r="E1098" s="48"/>
      <c r="F1098" s="48"/>
    </row>
    <row r="1099" spans="2:6" x14ac:dyDescent="0.2">
      <c r="B1099" s="48"/>
      <c r="C1099" s="48"/>
      <c r="D1099" s="48"/>
      <c r="E1099" s="48"/>
      <c r="F1099" s="48"/>
    </row>
    <row r="1100" spans="2:6" x14ac:dyDescent="0.2">
      <c r="B1100" s="48"/>
      <c r="C1100" s="48"/>
      <c r="D1100" s="48"/>
      <c r="E1100" s="48"/>
      <c r="F1100" s="48"/>
    </row>
    <row r="1101" spans="2:6" x14ac:dyDescent="0.2">
      <c r="B1101" s="48"/>
      <c r="C1101" s="48"/>
      <c r="D1101" s="48"/>
      <c r="E1101" s="48"/>
      <c r="F1101" s="48"/>
    </row>
    <row r="1102" spans="2:6" x14ac:dyDescent="0.2">
      <c r="B1102" s="48"/>
      <c r="C1102" s="48"/>
      <c r="D1102" s="48"/>
      <c r="E1102" s="48"/>
      <c r="F1102" s="48"/>
    </row>
    <row r="1103" spans="2:6" x14ac:dyDescent="0.2">
      <c r="B1103" s="48"/>
      <c r="C1103" s="48"/>
      <c r="D1103" s="48"/>
      <c r="E1103" s="48"/>
      <c r="F1103" s="48"/>
    </row>
    <row r="1104" spans="2:6" x14ac:dyDescent="0.2">
      <c r="B1104" s="48"/>
      <c r="C1104" s="48"/>
      <c r="D1104" s="48"/>
      <c r="E1104" s="48"/>
      <c r="F1104" s="48"/>
    </row>
    <row r="1105" spans="2:6" x14ac:dyDescent="0.2">
      <c r="B1105" s="48"/>
      <c r="C1105" s="48"/>
      <c r="D1105" s="48"/>
      <c r="E1105" s="48"/>
      <c r="F1105" s="48"/>
    </row>
    <row r="1106" spans="2:6" x14ac:dyDescent="0.2">
      <c r="B1106" s="48"/>
      <c r="C1106" s="48"/>
      <c r="D1106" s="48"/>
      <c r="E1106" s="48"/>
      <c r="F1106" s="48"/>
    </row>
    <row r="1107" spans="2:6" x14ac:dyDescent="0.2">
      <c r="B1107" s="48"/>
      <c r="C1107" s="48"/>
      <c r="D1107" s="48"/>
      <c r="E1107" s="48"/>
      <c r="F1107" s="48"/>
    </row>
    <row r="1108" spans="2:6" x14ac:dyDescent="0.2">
      <c r="B1108" s="48"/>
      <c r="C1108" s="48"/>
      <c r="D1108" s="48"/>
      <c r="E1108" s="48"/>
      <c r="F1108" s="48"/>
    </row>
    <row r="1109" spans="2:6" x14ac:dyDescent="0.2">
      <c r="B1109" s="48"/>
      <c r="C1109" s="48"/>
      <c r="D1109" s="48"/>
      <c r="E1109" s="48"/>
      <c r="F1109" s="48"/>
    </row>
    <row r="1110" spans="2:6" x14ac:dyDescent="0.2">
      <c r="B1110" s="48"/>
      <c r="C1110" s="48"/>
      <c r="D1110" s="48"/>
      <c r="E1110" s="48"/>
      <c r="F1110" s="48"/>
    </row>
    <row r="1111" spans="2:6" x14ac:dyDescent="0.2">
      <c r="B1111" s="48"/>
      <c r="C1111" s="48"/>
      <c r="D1111" s="48"/>
      <c r="E1111" s="48"/>
      <c r="F1111" s="48"/>
    </row>
    <row r="1112" spans="2:6" x14ac:dyDescent="0.2">
      <c r="B1112" s="48"/>
      <c r="C1112" s="48"/>
      <c r="D1112" s="48"/>
      <c r="E1112" s="48"/>
      <c r="F1112" s="48"/>
    </row>
    <row r="1113" spans="2:6" x14ac:dyDescent="0.2">
      <c r="B1113" s="48"/>
      <c r="C1113" s="48"/>
      <c r="D1113" s="48"/>
      <c r="E1113" s="48"/>
      <c r="F1113" s="48"/>
    </row>
    <row r="1114" spans="2:6" x14ac:dyDescent="0.2">
      <c r="B1114" s="48"/>
      <c r="C1114" s="48"/>
      <c r="D1114" s="48"/>
      <c r="E1114" s="48"/>
      <c r="F1114" s="48"/>
    </row>
    <row r="1115" spans="2:6" x14ac:dyDescent="0.2">
      <c r="B1115" s="48"/>
      <c r="C1115" s="48"/>
      <c r="D1115" s="48"/>
      <c r="E1115" s="48"/>
      <c r="F1115" s="48"/>
    </row>
    <row r="1116" spans="2:6" x14ac:dyDescent="0.2">
      <c r="B1116" s="48"/>
      <c r="C1116" s="48"/>
      <c r="D1116" s="48"/>
      <c r="E1116" s="48"/>
      <c r="F1116" s="48"/>
    </row>
    <row r="1117" spans="2:6" x14ac:dyDescent="0.2">
      <c r="B1117" s="48"/>
      <c r="C1117" s="48"/>
      <c r="D1117" s="48"/>
      <c r="E1117" s="48"/>
      <c r="F1117" s="48"/>
    </row>
    <row r="1118" spans="2:6" x14ac:dyDescent="0.2">
      <c r="B1118" s="48"/>
      <c r="C1118" s="48"/>
      <c r="D1118" s="48"/>
      <c r="E1118" s="48"/>
      <c r="F1118" s="48"/>
    </row>
    <row r="1119" spans="2:6" x14ac:dyDescent="0.2">
      <c r="B1119" s="48"/>
      <c r="C1119" s="48"/>
      <c r="D1119" s="48"/>
      <c r="E1119" s="48"/>
      <c r="F1119" s="48"/>
    </row>
    <row r="1120" spans="2:6" x14ac:dyDescent="0.2">
      <c r="B1120" s="48"/>
      <c r="C1120" s="48"/>
      <c r="D1120" s="48"/>
      <c r="E1120" s="48"/>
      <c r="F1120" s="48"/>
    </row>
    <row r="1121" spans="2:6" x14ac:dyDescent="0.2">
      <c r="B1121" s="48"/>
      <c r="C1121" s="48"/>
      <c r="D1121" s="48"/>
      <c r="E1121" s="48"/>
      <c r="F1121" s="48"/>
    </row>
    <row r="1122" spans="2:6" x14ac:dyDescent="0.2">
      <c r="B1122" s="48"/>
      <c r="C1122" s="48"/>
      <c r="D1122" s="48"/>
      <c r="E1122" s="48"/>
      <c r="F1122" s="48"/>
    </row>
    <row r="1123" spans="2:6" x14ac:dyDescent="0.2">
      <c r="B1123" s="48"/>
      <c r="C1123" s="48"/>
      <c r="D1123" s="48"/>
      <c r="E1123" s="48"/>
      <c r="F1123" s="48"/>
    </row>
    <row r="1124" spans="2:6" x14ac:dyDescent="0.2">
      <c r="B1124" s="48"/>
      <c r="C1124" s="48"/>
      <c r="D1124" s="48"/>
      <c r="E1124" s="48"/>
      <c r="F1124" s="48"/>
    </row>
    <row r="1125" spans="2:6" x14ac:dyDescent="0.2">
      <c r="B1125" s="48"/>
      <c r="C1125" s="48"/>
      <c r="D1125" s="48"/>
      <c r="E1125" s="48"/>
      <c r="F1125" s="48"/>
    </row>
    <row r="1126" spans="2:6" x14ac:dyDescent="0.2">
      <c r="B1126" s="48"/>
      <c r="C1126" s="48"/>
      <c r="D1126" s="48"/>
      <c r="E1126" s="48"/>
      <c r="F1126" s="48"/>
    </row>
    <row r="1127" spans="2:6" x14ac:dyDescent="0.2">
      <c r="B1127" s="48"/>
      <c r="C1127" s="48"/>
      <c r="D1127" s="48"/>
      <c r="E1127" s="48"/>
      <c r="F1127" s="48"/>
    </row>
    <row r="1128" spans="2:6" x14ac:dyDescent="0.2">
      <c r="B1128" s="48"/>
      <c r="C1128" s="48"/>
      <c r="D1128" s="48"/>
      <c r="E1128" s="48"/>
      <c r="F1128" s="48"/>
    </row>
    <row r="1129" spans="2:6" x14ac:dyDescent="0.2">
      <c r="B1129" s="48"/>
      <c r="C1129" s="48"/>
      <c r="D1129" s="48"/>
      <c r="E1129" s="48"/>
      <c r="F1129" s="48"/>
    </row>
    <row r="1130" spans="2:6" x14ac:dyDescent="0.2">
      <c r="B1130" s="48"/>
      <c r="C1130" s="48"/>
      <c r="D1130" s="48"/>
      <c r="E1130" s="48"/>
      <c r="F1130" s="48"/>
    </row>
    <row r="1131" spans="2:6" x14ac:dyDescent="0.2">
      <c r="B1131" s="48"/>
      <c r="C1131" s="48"/>
      <c r="D1131" s="48"/>
      <c r="E1131" s="48"/>
      <c r="F1131" s="48"/>
    </row>
    <row r="1132" spans="2:6" x14ac:dyDescent="0.2">
      <c r="B1132" s="48"/>
      <c r="C1132" s="48"/>
      <c r="D1132" s="48"/>
      <c r="E1132" s="48"/>
      <c r="F1132" s="48"/>
    </row>
    <row r="1133" spans="2:6" x14ac:dyDescent="0.2">
      <c r="B1133" s="48"/>
      <c r="C1133" s="48"/>
      <c r="D1133" s="48"/>
      <c r="E1133" s="48"/>
      <c r="F1133" s="48"/>
    </row>
    <row r="1134" spans="2:6" x14ac:dyDescent="0.2">
      <c r="B1134" s="48"/>
      <c r="C1134" s="48"/>
      <c r="D1134" s="48"/>
      <c r="E1134" s="48"/>
      <c r="F1134" s="48"/>
    </row>
    <row r="1135" spans="2:6" x14ac:dyDescent="0.2">
      <c r="B1135" s="48"/>
      <c r="C1135" s="48"/>
      <c r="D1135" s="48"/>
      <c r="E1135" s="48"/>
      <c r="F1135" s="48"/>
    </row>
    <row r="1136" spans="2:6" x14ac:dyDescent="0.2">
      <c r="B1136" s="48"/>
      <c r="C1136" s="48"/>
      <c r="D1136" s="48"/>
      <c r="E1136" s="48"/>
      <c r="F1136" s="48"/>
    </row>
    <row r="1137" spans="2:6" x14ac:dyDescent="0.2">
      <c r="B1137" s="48"/>
      <c r="C1137" s="48"/>
      <c r="D1137" s="48"/>
      <c r="E1137" s="48"/>
      <c r="F1137" s="48"/>
    </row>
    <row r="1138" spans="2:6" x14ac:dyDescent="0.2">
      <c r="B1138" s="48"/>
      <c r="C1138" s="48"/>
      <c r="D1138" s="48"/>
      <c r="E1138" s="48"/>
      <c r="F1138" s="48"/>
    </row>
    <row r="1139" spans="2:6" x14ac:dyDescent="0.2">
      <c r="B1139" s="48"/>
      <c r="C1139" s="48"/>
      <c r="D1139" s="48"/>
      <c r="E1139" s="48"/>
      <c r="F1139" s="48"/>
    </row>
    <row r="1140" spans="2:6" x14ac:dyDescent="0.2">
      <c r="B1140" s="48"/>
      <c r="C1140" s="48"/>
      <c r="D1140" s="48"/>
      <c r="E1140" s="48"/>
      <c r="F1140" s="48"/>
    </row>
    <row r="1141" spans="2:6" x14ac:dyDescent="0.2">
      <c r="B1141" s="48"/>
      <c r="C1141" s="48"/>
      <c r="D1141" s="48"/>
      <c r="E1141" s="48"/>
      <c r="F1141" s="48"/>
    </row>
    <row r="1142" spans="2:6" x14ac:dyDescent="0.2">
      <c r="B1142" s="48"/>
      <c r="C1142" s="48"/>
      <c r="D1142" s="48"/>
      <c r="E1142" s="48"/>
      <c r="F1142" s="48"/>
    </row>
    <row r="1143" spans="2:6" x14ac:dyDescent="0.2">
      <c r="B1143" s="48"/>
      <c r="C1143" s="48"/>
      <c r="D1143" s="48"/>
      <c r="E1143" s="48"/>
      <c r="F1143" s="48"/>
    </row>
    <row r="1144" spans="2:6" x14ac:dyDescent="0.2">
      <c r="B1144" s="48"/>
      <c r="C1144" s="48"/>
      <c r="D1144" s="48"/>
      <c r="E1144" s="48"/>
      <c r="F1144" s="48"/>
    </row>
    <row r="1145" spans="2:6" x14ac:dyDescent="0.2">
      <c r="B1145" s="48"/>
      <c r="C1145" s="48"/>
      <c r="D1145" s="48"/>
      <c r="E1145" s="48"/>
      <c r="F1145" s="48"/>
    </row>
    <row r="1146" spans="2:6" x14ac:dyDescent="0.2">
      <c r="B1146" s="48"/>
      <c r="C1146" s="48"/>
      <c r="D1146" s="48"/>
      <c r="E1146" s="48"/>
      <c r="F1146" s="48"/>
    </row>
    <row r="1147" spans="2:6" x14ac:dyDescent="0.2">
      <c r="B1147" s="48"/>
      <c r="C1147" s="48"/>
      <c r="D1147" s="48"/>
      <c r="E1147" s="48"/>
      <c r="F1147" s="48"/>
    </row>
    <row r="1148" spans="2:6" x14ac:dyDescent="0.2">
      <c r="B1148" s="48"/>
      <c r="C1148" s="48"/>
      <c r="D1148" s="48"/>
      <c r="E1148" s="48"/>
      <c r="F1148" s="48"/>
    </row>
    <row r="1149" spans="2:6" x14ac:dyDescent="0.2">
      <c r="B1149" s="48"/>
      <c r="C1149" s="48"/>
      <c r="D1149" s="48"/>
      <c r="E1149" s="48"/>
      <c r="F1149" s="48"/>
    </row>
    <row r="1150" spans="2:6" x14ac:dyDescent="0.2">
      <c r="B1150" s="48"/>
      <c r="C1150" s="48"/>
      <c r="D1150" s="48"/>
      <c r="E1150" s="48"/>
      <c r="F1150" s="48"/>
    </row>
    <row r="1151" spans="2:6" x14ac:dyDescent="0.2">
      <c r="B1151" s="48"/>
      <c r="C1151" s="48"/>
      <c r="D1151" s="48"/>
      <c r="E1151" s="48"/>
      <c r="F1151" s="48"/>
    </row>
    <row r="1152" spans="2:6" x14ac:dyDescent="0.2">
      <c r="B1152" s="48"/>
      <c r="C1152" s="48"/>
      <c r="D1152" s="48"/>
      <c r="E1152" s="48"/>
      <c r="F1152" s="48"/>
    </row>
    <row r="1153" spans="2:6" x14ac:dyDescent="0.2">
      <c r="B1153" s="48"/>
      <c r="C1153" s="48"/>
      <c r="D1153" s="48"/>
      <c r="E1153" s="48"/>
      <c r="F1153" s="48"/>
    </row>
    <row r="1154" spans="2:6" x14ac:dyDescent="0.2">
      <c r="B1154" s="48"/>
      <c r="C1154" s="48"/>
      <c r="D1154" s="48"/>
      <c r="E1154" s="48"/>
      <c r="F1154" s="48"/>
    </row>
    <row r="1155" spans="2:6" x14ac:dyDescent="0.2">
      <c r="B1155" s="48"/>
      <c r="C1155" s="48"/>
      <c r="D1155" s="48"/>
      <c r="E1155" s="48"/>
      <c r="F1155" s="48"/>
    </row>
    <row r="1156" spans="2:6" x14ac:dyDescent="0.2">
      <c r="B1156" s="48"/>
      <c r="C1156" s="48"/>
      <c r="D1156" s="48"/>
      <c r="E1156" s="48"/>
      <c r="F1156" s="48"/>
    </row>
    <row r="1157" spans="2:6" x14ac:dyDescent="0.2">
      <c r="B1157" s="48"/>
      <c r="C1157" s="48"/>
      <c r="D1157" s="48"/>
      <c r="E1157" s="48"/>
      <c r="F1157" s="48"/>
    </row>
    <row r="1158" spans="2:6" x14ac:dyDescent="0.2">
      <c r="B1158" s="48"/>
      <c r="C1158" s="48"/>
      <c r="D1158" s="48"/>
      <c r="E1158" s="48"/>
      <c r="F1158" s="48"/>
    </row>
    <row r="1159" spans="2:6" x14ac:dyDescent="0.2">
      <c r="B1159" s="48"/>
      <c r="C1159" s="48"/>
      <c r="D1159" s="48"/>
      <c r="E1159" s="48"/>
      <c r="F1159" s="48"/>
    </row>
    <row r="1160" spans="2:6" x14ac:dyDescent="0.2">
      <c r="B1160" s="48"/>
      <c r="C1160" s="48"/>
      <c r="D1160" s="48"/>
      <c r="E1160" s="48"/>
      <c r="F1160" s="48"/>
    </row>
    <row r="1161" spans="2:6" x14ac:dyDescent="0.2">
      <c r="B1161" s="48"/>
      <c r="C1161" s="48"/>
      <c r="D1161" s="48"/>
      <c r="E1161" s="48"/>
      <c r="F1161" s="48"/>
    </row>
    <row r="1162" spans="2:6" x14ac:dyDescent="0.2">
      <c r="B1162" s="48"/>
      <c r="C1162" s="48"/>
      <c r="D1162" s="48"/>
      <c r="E1162" s="48"/>
      <c r="F1162" s="48"/>
    </row>
    <row r="1163" spans="2:6" x14ac:dyDescent="0.2">
      <c r="B1163" s="48"/>
      <c r="C1163" s="48"/>
      <c r="D1163" s="48"/>
      <c r="E1163" s="48"/>
      <c r="F1163" s="48"/>
    </row>
    <row r="1164" spans="2:6" x14ac:dyDescent="0.2">
      <c r="B1164" s="48"/>
      <c r="C1164" s="48"/>
      <c r="D1164" s="48"/>
      <c r="E1164" s="48"/>
      <c r="F1164" s="48"/>
    </row>
    <row r="1165" spans="2:6" x14ac:dyDescent="0.2">
      <c r="B1165" s="48"/>
      <c r="C1165" s="48"/>
      <c r="D1165" s="48"/>
      <c r="E1165" s="48"/>
      <c r="F1165" s="48"/>
    </row>
    <row r="1166" spans="2:6" x14ac:dyDescent="0.2">
      <c r="B1166" s="48"/>
      <c r="C1166" s="48"/>
      <c r="D1166" s="48"/>
      <c r="E1166" s="48"/>
      <c r="F1166" s="48"/>
    </row>
    <row r="1167" spans="2:6" x14ac:dyDescent="0.2">
      <c r="B1167" s="48"/>
      <c r="C1167" s="48"/>
      <c r="D1167" s="48"/>
      <c r="E1167" s="48"/>
      <c r="F1167" s="48"/>
    </row>
    <row r="1168" spans="2:6" x14ac:dyDescent="0.2">
      <c r="B1168" s="48"/>
      <c r="C1168" s="48"/>
      <c r="D1168" s="48"/>
      <c r="E1168" s="48"/>
      <c r="F1168" s="48"/>
    </row>
    <row r="1169" spans="2:6" x14ac:dyDescent="0.2">
      <c r="B1169" s="48"/>
      <c r="C1169" s="48"/>
      <c r="D1169" s="48"/>
      <c r="E1169" s="48"/>
      <c r="F1169" s="48"/>
    </row>
    <row r="1170" spans="2:6" x14ac:dyDescent="0.2">
      <c r="B1170" s="48"/>
      <c r="C1170" s="48"/>
      <c r="D1170" s="48"/>
      <c r="E1170" s="48"/>
      <c r="F1170" s="48"/>
    </row>
    <row r="1171" spans="2:6" x14ac:dyDescent="0.2">
      <c r="B1171" s="48"/>
      <c r="C1171" s="48"/>
      <c r="D1171" s="48"/>
      <c r="E1171" s="48"/>
      <c r="F1171" s="48"/>
    </row>
    <row r="1172" spans="2:6" x14ac:dyDescent="0.2">
      <c r="B1172" s="48"/>
      <c r="C1172" s="48"/>
      <c r="D1172" s="48"/>
      <c r="E1172" s="48"/>
      <c r="F1172" s="48"/>
    </row>
    <row r="1173" spans="2:6" x14ac:dyDescent="0.2">
      <c r="B1173" s="48"/>
      <c r="C1173" s="48"/>
      <c r="D1173" s="48"/>
      <c r="E1173" s="48"/>
      <c r="F1173" s="48"/>
    </row>
    <row r="1174" spans="2:6" x14ac:dyDescent="0.2">
      <c r="B1174" s="48"/>
      <c r="C1174" s="48"/>
      <c r="D1174" s="48"/>
      <c r="E1174" s="48"/>
      <c r="F1174" s="48"/>
    </row>
    <row r="1175" spans="2:6" x14ac:dyDescent="0.2">
      <c r="B1175" s="48"/>
      <c r="C1175" s="48"/>
      <c r="D1175" s="48"/>
      <c r="E1175" s="48"/>
      <c r="F1175" s="48"/>
    </row>
    <row r="1176" spans="2:6" x14ac:dyDescent="0.2">
      <c r="B1176" s="48"/>
      <c r="C1176" s="48"/>
      <c r="D1176" s="48"/>
      <c r="E1176" s="48"/>
      <c r="F1176" s="48"/>
    </row>
    <row r="1177" spans="2:6" x14ac:dyDescent="0.2">
      <c r="B1177" s="48"/>
      <c r="C1177" s="48"/>
      <c r="D1177" s="48"/>
      <c r="E1177" s="48"/>
      <c r="F1177" s="48"/>
    </row>
    <row r="1178" spans="2:6" x14ac:dyDescent="0.2">
      <c r="B1178" s="48"/>
      <c r="C1178" s="48"/>
      <c r="D1178" s="48"/>
      <c r="E1178" s="48"/>
      <c r="F1178" s="48"/>
    </row>
    <row r="1179" spans="2:6" x14ac:dyDescent="0.2">
      <c r="B1179" s="48"/>
      <c r="C1179" s="48"/>
      <c r="D1179" s="48"/>
      <c r="E1179" s="48"/>
      <c r="F1179" s="48"/>
    </row>
    <row r="1180" spans="2:6" x14ac:dyDescent="0.2">
      <c r="B1180" s="48"/>
      <c r="C1180" s="48"/>
      <c r="D1180" s="48"/>
      <c r="E1180" s="48"/>
      <c r="F1180" s="48"/>
    </row>
    <row r="1181" spans="2:6" x14ac:dyDescent="0.2">
      <c r="B1181" s="48"/>
      <c r="C1181" s="48"/>
      <c r="D1181" s="48"/>
      <c r="E1181" s="48"/>
      <c r="F1181" s="48"/>
    </row>
    <row r="1182" spans="2:6" x14ac:dyDescent="0.2">
      <c r="B1182" s="48"/>
      <c r="C1182" s="48"/>
      <c r="D1182" s="48"/>
      <c r="E1182" s="48"/>
      <c r="F1182" s="48"/>
    </row>
    <row r="1183" spans="2:6" x14ac:dyDescent="0.2">
      <c r="B1183" s="48"/>
      <c r="C1183" s="48"/>
      <c r="D1183" s="48"/>
      <c r="E1183" s="48"/>
      <c r="F1183" s="48"/>
    </row>
    <row r="1184" spans="2:6" x14ac:dyDescent="0.2">
      <c r="B1184" s="48"/>
      <c r="C1184" s="48"/>
      <c r="D1184" s="48"/>
      <c r="E1184" s="48"/>
      <c r="F1184" s="48"/>
    </row>
    <row r="1185" spans="2:6" x14ac:dyDescent="0.2">
      <c r="B1185" s="48"/>
      <c r="C1185" s="48"/>
      <c r="D1185" s="48"/>
      <c r="E1185" s="48"/>
      <c r="F1185" s="48"/>
    </row>
    <row r="1186" spans="2:6" x14ac:dyDescent="0.2">
      <c r="B1186" s="48"/>
      <c r="C1186" s="48"/>
      <c r="D1186" s="48"/>
      <c r="E1186" s="48"/>
      <c r="F1186" s="48"/>
    </row>
    <row r="1187" spans="2:6" x14ac:dyDescent="0.2">
      <c r="B1187" s="48"/>
      <c r="C1187" s="48"/>
      <c r="D1187" s="48"/>
      <c r="E1187" s="48"/>
      <c r="F1187" s="48"/>
    </row>
    <row r="1188" spans="2:6" x14ac:dyDescent="0.2">
      <c r="B1188" s="48"/>
      <c r="C1188" s="48"/>
      <c r="D1188" s="48"/>
      <c r="E1188" s="48"/>
      <c r="F1188" s="48"/>
    </row>
    <row r="1189" spans="2:6" x14ac:dyDescent="0.2">
      <c r="B1189" s="48"/>
      <c r="C1189" s="48"/>
      <c r="D1189" s="48"/>
      <c r="E1189" s="48"/>
      <c r="F1189" s="48"/>
    </row>
    <row r="1190" spans="2:6" x14ac:dyDescent="0.2">
      <c r="B1190" s="48"/>
      <c r="C1190" s="48"/>
      <c r="D1190" s="48"/>
      <c r="E1190" s="48"/>
      <c r="F1190" s="48"/>
    </row>
    <row r="1191" spans="2:6" x14ac:dyDescent="0.2">
      <c r="B1191" s="48"/>
      <c r="C1191" s="48"/>
      <c r="D1191" s="48"/>
      <c r="E1191" s="48"/>
      <c r="F1191" s="48"/>
    </row>
    <row r="1192" spans="2:6" x14ac:dyDescent="0.2">
      <c r="B1192" s="48"/>
      <c r="C1192" s="48"/>
      <c r="D1192" s="48"/>
      <c r="E1192" s="48"/>
      <c r="F1192" s="48"/>
    </row>
    <row r="1193" spans="2:6" x14ac:dyDescent="0.2">
      <c r="B1193" s="48"/>
      <c r="C1193" s="48"/>
      <c r="D1193" s="48"/>
      <c r="E1193" s="48"/>
      <c r="F1193" s="48"/>
    </row>
    <row r="1194" spans="2:6" x14ac:dyDescent="0.2">
      <c r="B1194" s="48"/>
      <c r="C1194" s="48"/>
      <c r="D1194" s="48"/>
      <c r="E1194" s="48"/>
      <c r="F1194" s="48"/>
    </row>
    <row r="1195" spans="2:6" x14ac:dyDescent="0.2">
      <c r="B1195" s="48"/>
      <c r="C1195" s="48"/>
      <c r="D1195" s="48"/>
      <c r="E1195" s="48"/>
      <c r="F1195" s="48"/>
    </row>
    <row r="1196" spans="2:6" x14ac:dyDescent="0.2">
      <c r="B1196" s="48"/>
      <c r="C1196" s="48"/>
      <c r="D1196" s="48"/>
      <c r="E1196" s="48"/>
      <c r="F1196" s="48"/>
    </row>
    <row r="1197" spans="2:6" x14ac:dyDescent="0.2">
      <c r="B1197" s="48"/>
      <c r="C1197" s="48"/>
      <c r="D1197" s="48"/>
      <c r="E1197" s="48"/>
      <c r="F1197" s="48"/>
    </row>
    <row r="1198" spans="2:6" x14ac:dyDescent="0.2">
      <c r="B1198" s="48"/>
      <c r="C1198" s="48"/>
      <c r="D1198" s="48"/>
      <c r="E1198" s="48"/>
      <c r="F1198" s="48"/>
    </row>
    <row r="1199" spans="2:6" x14ac:dyDescent="0.2">
      <c r="B1199" s="48"/>
      <c r="C1199" s="48"/>
      <c r="D1199" s="48"/>
      <c r="E1199" s="48"/>
      <c r="F1199" s="48"/>
    </row>
    <row r="1200" spans="2:6" x14ac:dyDescent="0.2">
      <c r="B1200" s="48"/>
      <c r="C1200" s="48"/>
      <c r="D1200" s="48"/>
      <c r="E1200" s="48"/>
      <c r="F1200" s="48"/>
    </row>
    <row r="1201" spans="2:6" x14ac:dyDescent="0.2">
      <c r="B1201" s="48"/>
      <c r="C1201" s="48"/>
      <c r="D1201" s="48"/>
      <c r="E1201" s="48"/>
      <c r="F1201" s="48"/>
    </row>
    <row r="1202" spans="2:6" x14ac:dyDescent="0.2">
      <c r="B1202" s="48"/>
      <c r="C1202" s="48"/>
      <c r="D1202" s="48"/>
      <c r="E1202" s="48"/>
      <c r="F1202" s="48"/>
    </row>
    <row r="1203" spans="2:6" x14ac:dyDescent="0.2">
      <c r="B1203" s="48"/>
      <c r="C1203" s="48"/>
      <c r="D1203" s="48"/>
      <c r="E1203" s="48"/>
      <c r="F1203" s="48"/>
    </row>
    <row r="1204" spans="2:6" x14ac:dyDescent="0.2">
      <c r="B1204" s="48"/>
      <c r="C1204" s="48"/>
      <c r="D1204" s="48"/>
      <c r="E1204" s="48"/>
      <c r="F1204" s="48"/>
    </row>
    <row r="1205" spans="2:6" x14ac:dyDescent="0.2">
      <c r="B1205" s="48"/>
      <c r="C1205" s="48"/>
      <c r="D1205" s="48"/>
      <c r="E1205" s="48"/>
      <c r="F1205" s="48"/>
    </row>
    <row r="1206" spans="2:6" x14ac:dyDescent="0.2">
      <c r="B1206" s="48"/>
      <c r="C1206" s="48"/>
      <c r="D1206" s="48"/>
      <c r="E1206" s="48"/>
      <c r="F1206" s="48"/>
    </row>
    <row r="1207" spans="2:6" x14ac:dyDescent="0.2">
      <c r="B1207" s="48"/>
      <c r="C1207" s="48"/>
      <c r="D1207" s="48"/>
      <c r="E1207" s="48"/>
      <c r="F1207" s="48"/>
    </row>
    <row r="1208" spans="2:6" x14ac:dyDescent="0.2">
      <c r="B1208" s="48"/>
      <c r="C1208" s="48"/>
      <c r="D1208" s="48"/>
      <c r="E1208" s="48"/>
      <c r="F1208" s="48"/>
    </row>
    <row r="1209" spans="2:6" x14ac:dyDescent="0.2">
      <c r="B1209" s="48"/>
      <c r="C1209" s="48"/>
      <c r="D1209" s="48"/>
      <c r="E1209" s="48"/>
      <c r="F1209" s="48"/>
    </row>
    <row r="1210" spans="2:6" x14ac:dyDescent="0.2">
      <c r="B1210" s="48"/>
      <c r="C1210" s="48"/>
      <c r="D1210" s="48"/>
      <c r="E1210" s="48"/>
      <c r="F1210" s="48"/>
    </row>
    <row r="1211" spans="2:6" x14ac:dyDescent="0.2">
      <c r="B1211" s="48"/>
      <c r="C1211" s="48"/>
      <c r="D1211" s="48"/>
      <c r="E1211" s="48"/>
      <c r="F1211" s="48"/>
    </row>
    <row r="1212" spans="2:6" x14ac:dyDescent="0.2">
      <c r="B1212" s="48"/>
      <c r="C1212" s="48"/>
      <c r="D1212" s="48"/>
      <c r="E1212" s="48"/>
      <c r="F1212" s="48"/>
    </row>
    <row r="1213" spans="2:6" x14ac:dyDescent="0.2">
      <c r="B1213" s="48"/>
      <c r="C1213" s="48"/>
      <c r="D1213" s="48"/>
      <c r="E1213" s="48"/>
      <c r="F1213" s="48"/>
    </row>
    <row r="1214" spans="2:6" x14ac:dyDescent="0.2">
      <c r="B1214" s="48"/>
      <c r="C1214" s="48"/>
      <c r="D1214" s="48"/>
      <c r="E1214" s="48"/>
      <c r="F1214" s="48"/>
    </row>
    <row r="1215" spans="2:6" x14ac:dyDescent="0.2">
      <c r="B1215" s="48"/>
      <c r="C1215" s="48"/>
      <c r="D1215" s="48"/>
      <c r="E1215" s="48"/>
      <c r="F1215" s="48"/>
    </row>
    <row r="1216" spans="2:6" x14ac:dyDescent="0.2">
      <c r="B1216" s="48"/>
      <c r="C1216" s="48"/>
      <c r="D1216" s="48"/>
      <c r="E1216" s="48"/>
      <c r="F1216" s="48"/>
    </row>
    <row r="1217" spans="2:6" x14ac:dyDescent="0.2">
      <c r="B1217" s="48"/>
      <c r="C1217" s="48"/>
      <c r="D1217" s="48"/>
      <c r="E1217" s="48"/>
      <c r="F1217" s="48"/>
    </row>
    <row r="1218" spans="2:6" x14ac:dyDescent="0.2">
      <c r="B1218" s="48"/>
      <c r="C1218" s="48"/>
      <c r="D1218" s="48"/>
      <c r="E1218" s="48"/>
      <c r="F1218" s="48"/>
    </row>
    <row r="1219" spans="2:6" x14ac:dyDescent="0.2">
      <c r="B1219" s="48"/>
      <c r="C1219" s="48"/>
      <c r="D1219" s="48"/>
      <c r="E1219" s="48"/>
      <c r="F1219" s="48"/>
    </row>
    <row r="1220" spans="2:6" x14ac:dyDescent="0.2">
      <c r="B1220" s="48"/>
      <c r="C1220" s="48"/>
      <c r="D1220" s="48"/>
      <c r="E1220" s="48"/>
      <c r="F1220" s="48"/>
    </row>
    <row r="1221" spans="2:6" x14ac:dyDescent="0.2">
      <c r="B1221" s="48"/>
      <c r="C1221" s="48"/>
      <c r="D1221" s="48"/>
      <c r="E1221" s="48"/>
      <c r="F1221" s="48"/>
    </row>
    <row r="1222" spans="2:6" x14ac:dyDescent="0.2">
      <c r="B1222" s="48"/>
      <c r="C1222" s="48"/>
      <c r="D1222" s="48"/>
      <c r="E1222" s="48"/>
      <c r="F1222" s="48"/>
    </row>
    <row r="1223" spans="2:6" x14ac:dyDescent="0.2">
      <c r="B1223" s="48"/>
      <c r="C1223" s="48"/>
      <c r="D1223" s="48"/>
      <c r="E1223" s="48"/>
      <c r="F1223" s="48"/>
    </row>
    <row r="1224" spans="2:6" x14ac:dyDescent="0.2">
      <c r="B1224" s="48"/>
      <c r="C1224" s="48"/>
      <c r="D1224" s="48"/>
      <c r="E1224" s="48"/>
      <c r="F1224" s="48"/>
    </row>
    <row r="1225" spans="2:6" x14ac:dyDescent="0.2">
      <c r="B1225" s="48"/>
      <c r="C1225" s="48"/>
      <c r="D1225" s="48"/>
      <c r="E1225" s="48"/>
      <c r="F1225" s="48"/>
    </row>
    <row r="1226" spans="2:6" x14ac:dyDescent="0.2">
      <c r="B1226" s="48"/>
      <c r="C1226" s="48"/>
      <c r="D1226" s="48"/>
      <c r="E1226" s="48"/>
      <c r="F1226" s="48"/>
    </row>
    <row r="1227" spans="2:6" x14ac:dyDescent="0.2">
      <c r="B1227" s="48"/>
      <c r="C1227" s="48"/>
      <c r="D1227" s="48"/>
      <c r="E1227" s="48"/>
      <c r="F1227" s="48"/>
    </row>
    <row r="1228" spans="2:6" x14ac:dyDescent="0.2">
      <c r="B1228" s="48"/>
      <c r="C1228" s="48"/>
      <c r="D1228" s="48"/>
      <c r="E1228" s="48"/>
      <c r="F1228" s="48"/>
    </row>
    <row r="1229" spans="2:6" x14ac:dyDescent="0.2">
      <c r="B1229" s="48"/>
      <c r="C1229" s="48"/>
      <c r="D1229" s="48"/>
      <c r="E1229" s="48"/>
      <c r="F1229" s="48"/>
    </row>
    <row r="1230" spans="2:6" x14ac:dyDescent="0.2">
      <c r="B1230" s="48"/>
      <c r="C1230" s="48"/>
      <c r="D1230" s="48"/>
      <c r="E1230" s="48"/>
      <c r="F1230" s="48"/>
    </row>
    <row r="1231" spans="2:6" x14ac:dyDescent="0.2">
      <c r="B1231" s="48"/>
      <c r="C1231" s="48"/>
      <c r="D1231" s="48"/>
      <c r="E1231" s="48"/>
      <c r="F1231" s="48"/>
    </row>
    <row r="1232" spans="2:6" x14ac:dyDescent="0.2">
      <c r="B1232" s="48"/>
      <c r="C1232" s="48"/>
      <c r="D1232" s="48"/>
      <c r="E1232" s="48"/>
      <c r="F1232" s="48"/>
    </row>
    <row r="1233" spans="2:6" x14ac:dyDescent="0.2">
      <c r="B1233" s="48"/>
      <c r="C1233" s="48"/>
      <c r="D1233" s="48"/>
      <c r="E1233" s="48"/>
      <c r="F1233" s="48"/>
    </row>
    <row r="1234" spans="2:6" x14ac:dyDescent="0.2">
      <c r="B1234" s="48"/>
      <c r="C1234" s="48"/>
      <c r="D1234" s="48"/>
      <c r="E1234" s="48"/>
      <c r="F1234" s="48"/>
    </row>
    <row r="1235" spans="2:6" x14ac:dyDescent="0.2">
      <c r="B1235" s="48"/>
      <c r="C1235" s="48"/>
      <c r="D1235" s="48"/>
      <c r="E1235" s="48"/>
      <c r="F1235" s="48"/>
    </row>
    <row r="1236" spans="2:6" x14ac:dyDescent="0.2">
      <c r="B1236" s="48"/>
      <c r="C1236" s="48"/>
      <c r="D1236" s="48"/>
      <c r="E1236" s="48"/>
      <c r="F1236" s="48"/>
    </row>
    <row r="1237" spans="2:6" x14ac:dyDescent="0.2">
      <c r="B1237" s="48"/>
      <c r="C1237" s="48"/>
      <c r="D1237" s="48"/>
      <c r="E1237" s="48"/>
      <c r="F1237" s="48"/>
    </row>
    <row r="1238" spans="2:6" x14ac:dyDescent="0.2">
      <c r="B1238" s="48"/>
      <c r="C1238" s="48"/>
      <c r="D1238" s="48"/>
      <c r="E1238" s="48"/>
      <c r="F1238" s="48"/>
    </row>
    <row r="1239" spans="2:6" x14ac:dyDescent="0.2">
      <c r="B1239" s="48"/>
      <c r="C1239" s="48"/>
      <c r="D1239" s="48"/>
      <c r="E1239" s="48"/>
      <c r="F1239" s="48"/>
    </row>
    <row r="1240" spans="2:6" x14ac:dyDescent="0.2">
      <c r="B1240" s="48"/>
      <c r="C1240" s="48"/>
      <c r="D1240" s="48"/>
      <c r="E1240" s="48"/>
      <c r="F1240" s="48"/>
    </row>
    <row r="1241" spans="2:6" x14ac:dyDescent="0.2">
      <c r="B1241" s="48"/>
      <c r="C1241" s="48"/>
      <c r="D1241" s="48"/>
      <c r="E1241" s="48"/>
      <c r="F1241" s="48"/>
    </row>
    <row r="1242" spans="2:6" x14ac:dyDescent="0.2">
      <c r="B1242" s="48"/>
      <c r="C1242" s="48"/>
      <c r="D1242" s="48"/>
      <c r="E1242" s="48"/>
      <c r="F1242" s="48"/>
    </row>
    <row r="1243" spans="2:6" x14ac:dyDescent="0.2">
      <c r="B1243" s="48"/>
      <c r="C1243" s="48"/>
      <c r="D1243" s="48"/>
      <c r="E1243" s="48"/>
      <c r="F1243" s="48"/>
    </row>
    <row r="1244" spans="2:6" x14ac:dyDescent="0.2">
      <c r="B1244" s="48"/>
      <c r="C1244" s="48"/>
      <c r="D1244" s="48"/>
      <c r="E1244" s="48"/>
      <c r="F1244" s="48"/>
    </row>
    <row r="1245" spans="2:6" x14ac:dyDescent="0.2">
      <c r="B1245" s="48"/>
      <c r="C1245" s="48"/>
      <c r="D1245" s="48"/>
      <c r="E1245" s="48"/>
      <c r="F1245" s="48"/>
    </row>
    <row r="1246" spans="2:6" x14ac:dyDescent="0.2">
      <c r="B1246" s="48"/>
      <c r="C1246" s="48"/>
      <c r="D1246" s="48"/>
      <c r="E1246" s="48"/>
      <c r="F1246" s="48"/>
    </row>
    <row r="1247" spans="2:6" x14ac:dyDescent="0.2">
      <c r="B1247" s="48"/>
      <c r="C1247" s="48"/>
      <c r="D1247" s="48"/>
      <c r="E1247" s="48"/>
      <c r="F1247" s="48"/>
    </row>
    <row r="1248" spans="2:6" x14ac:dyDescent="0.2">
      <c r="B1248" s="48"/>
      <c r="C1248" s="48"/>
      <c r="D1248" s="48"/>
      <c r="E1248" s="48"/>
      <c r="F1248" s="48"/>
    </row>
    <row r="1249" spans="2:6" x14ac:dyDescent="0.2">
      <c r="B1249" s="48"/>
      <c r="C1249" s="48"/>
      <c r="D1249" s="48"/>
      <c r="E1249" s="48"/>
      <c r="F1249" s="48"/>
    </row>
    <row r="1250" spans="2:6" x14ac:dyDescent="0.2">
      <c r="B1250" s="48"/>
      <c r="C1250" s="48"/>
      <c r="D1250" s="48"/>
      <c r="E1250" s="48"/>
      <c r="F1250" s="48"/>
    </row>
    <row r="1251" spans="2:6" x14ac:dyDescent="0.2">
      <c r="B1251" s="48"/>
      <c r="C1251" s="48"/>
      <c r="D1251" s="48"/>
      <c r="E1251" s="48"/>
      <c r="F1251" s="48"/>
    </row>
    <row r="1252" spans="2:6" x14ac:dyDescent="0.2">
      <c r="B1252" s="48"/>
      <c r="C1252" s="48"/>
      <c r="D1252" s="48"/>
      <c r="E1252" s="48"/>
      <c r="F1252" s="48"/>
    </row>
    <row r="1253" spans="2:6" x14ac:dyDescent="0.2">
      <c r="B1253" s="48"/>
      <c r="C1253" s="48"/>
      <c r="D1253" s="48"/>
      <c r="E1253" s="48"/>
      <c r="F1253" s="48"/>
    </row>
    <row r="1254" spans="2:6" x14ac:dyDescent="0.2">
      <c r="B1254" s="48"/>
      <c r="C1254" s="48"/>
      <c r="D1254" s="48"/>
      <c r="E1254" s="48"/>
      <c r="F1254" s="48"/>
    </row>
    <row r="1255" spans="2:6" x14ac:dyDescent="0.2">
      <c r="B1255" s="48"/>
      <c r="C1255" s="48"/>
      <c r="D1255" s="48"/>
      <c r="E1255" s="48"/>
      <c r="F1255" s="48"/>
    </row>
    <row r="1256" spans="2:6" x14ac:dyDescent="0.2">
      <c r="B1256" s="48"/>
      <c r="C1256" s="48"/>
      <c r="D1256" s="48"/>
      <c r="E1256" s="48"/>
      <c r="F1256" s="48"/>
    </row>
    <row r="1257" spans="2:6" x14ac:dyDescent="0.2">
      <c r="B1257" s="48"/>
      <c r="C1257" s="48"/>
      <c r="D1257" s="48"/>
      <c r="E1257" s="48"/>
      <c r="F1257" s="48"/>
    </row>
    <row r="1258" spans="2:6" x14ac:dyDescent="0.2">
      <c r="B1258" s="48"/>
      <c r="C1258" s="48"/>
      <c r="D1258" s="48"/>
      <c r="E1258" s="48"/>
      <c r="F1258" s="48"/>
    </row>
    <row r="1259" spans="2:6" x14ac:dyDescent="0.2">
      <c r="B1259" s="48"/>
      <c r="C1259" s="48"/>
      <c r="D1259" s="48"/>
      <c r="E1259" s="48"/>
      <c r="F1259" s="48"/>
    </row>
    <row r="1260" spans="2:6" x14ac:dyDescent="0.2">
      <c r="B1260" s="48"/>
      <c r="C1260" s="48"/>
      <c r="D1260" s="48"/>
      <c r="E1260" s="48"/>
      <c r="F1260" s="48"/>
    </row>
    <row r="1261" spans="2:6" x14ac:dyDescent="0.2">
      <c r="B1261" s="48"/>
      <c r="C1261" s="48"/>
      <c r="D1261" s="48"/>
      <c r="E1261" s="48"/>
      <c r="F1261" s="48"/>
    </row>
    <row r="1262" spans="2:6" x14ac:dyDescent="0.2">
      <c r="B1262" s="48"/>
      <c r="C1262" s="48"/>
      <c r="D1262" s="48"/>
      <c r="E1262" s="48"/>
      <c r="F1262" s="48"/>
    </row>
    <row r="1263" spans="2:6" x14ac:dyDescent="0.2">
      <c r="B1263" s="48"/>
      <c r="C1263" s="48"/>
      <c r="D1263" s="48"/>
      <c r="E1263" s="48"/>
      <c r="F1263" s="48"/>
    </row>
    <row r="1264" spans="2:6" x14ac:dyDescent="0.2">
      <c r="B1264" s="48"/>
      <c r="C1264" s="48"/>
      <c r="D1264" s="48"/>
      <c r="E1264" s="48"/>
      <c r="F1264" s="48"/>
    </row>
    <row r="1265" spans="2:6" x14ac:dyDescent="0.2">
      <c r="B1265" s="48"/>
      <c r="C1265" s="48"/>
      <c r="D1265" s="48"/>
      <c r="E1265" s="48"/>
      <c r="F1265" s="48"/>
    </row>
    <row r="1266" spans="2:6" x14ac:dyDescent="0.2">
      <c r="B1266" s="48"/>
      <c r="C1266" s="48"/>
      <c r="D1266" s="48"/>
      <c r="E1266" s="48"/>
      <c r="F1266" s="48"/>
    </row>
    <row r="1267" spans="2:6" x14ac:dyDescent="0.2">
      <c r="B1267" s="48"/>
      <c r="C1267" s="48"/>
      <c r="D1267" s="48"/>
      <c r="E1267" s="48"/>
      <c r="F1267" s="48"/>
    </row>
    <row r="1268" spans="2:6" x14ac:dyDescent="0.2">
      <c r="B1268" s="48"/>
      <c r="C1268" s="48"/>
      <c r="D1268" s="48"/>
      <c r="E1268" s="48"/>
      <c r="F1268" s="48"/>
    </row>
    <row r="1269" spans="2:6" x14ac:dyDescent="0.2">
      <c r="B1269" s="48"/>
      <c r="C1269" s="48"/>
      <c r="D1269" s="48"/>
      <c r="E1269" s="48"/>
      <c r="F1269" s="48"/>
    </row>
    <row r="1270" spans="2:6" x14ac:dyDescent="0.2">
      <c r="B1270" s="48"/>
      <c r="C1270" s="48"/>
      <c r="D1270" s="48"/>
      <c r="E1270" s="48"/>
      <c r="F1270" s="48"/>
    </row>
    <row r="1271" spans="2:6" x14ac:dyDescent="0.2">
      <c r="B1271" s="48"/>
      <c r="C1271" s="48"/>
      <c r="D1271" s="48"/>
      <c r="E1271" s="48"/>
      <c r="F1271" s="48"/>
    </row>
    <row r="1272" spans="2:6" x14ac:dyDescent="0.2">
      <c r="B1272" s="48"/>
      <c r="C1272" s="48"/>
      <c r="D1272" s="48"/>
      <c r="E1272" s="48"/>
      <c r="F1272" s="48"/>
    </row>
    <row r="1273" spans="2:6" x14ac:dyDescent="0.2">
      <c r="B1273" s="48"/>
      <c r="C1273" s="48"/>
      <c r="D1273" s="48"/>
      <c r="E1273" s="48"/>
      <c r="F1273" s="48"/>
    </row>
    <row r="1274" spans="2:6" x14ac:dyDescent="0.2">
      <c r="B1274" s="48"/>
      <c r="C1274" s="48"/>
      <c r="D1274" s="48"/>
      <c r="E1274" s="48"/>
      <c r="F1274" s="48"/>
    </row>
    <row r="1275" spans="2:6" x14ac:dyDescent="0.2">
      <c r="B1275" s="48"/>
      <c r="C1275" s="48"/>
      <c r="D1275" s="48"/>
      <c r="E1275" s="48"/>
      <c r="F1275" s="48"/>
    </row>
    <row r="1276" spans="2:6" x14ac:dyDescent="0.2">
      <c r="B1276" s="48"/>
      <c r="C1276" s="48"/>
      <c r="D1276" s="48"/>
      <c r="E1276" s="48"/>
      <c r="F1276" s="48"/>
    </row>
    <row r="1277" spans="2:6" x14ac:dyDescent="0.2">
      <c r="B1277" s="48"/>
      <c r="C1277" s="48"/>
      <c r="D1277" s="48"/>
      <c r="E1277" s="48"/>
      <c r="F1277" s="48"/>
    </row>
    <row r="1278" spans="2:6" x14ac:dyDescent="0.2">
      <c r="B1278" s="48"/>
      <c r="C1278" s="48"/>
      <c r="D1278" s="48"/>
      <c r="E1278" s="48"/>
      <c r="F1278" s="48"/>
    </row>
    <row r="1279" spans="2:6" x14ac:dyDescent="0.2">
      <c r="B1279" s="48"/>
      <c r="C1279" s="48"/>
      <c r="D1279" s="48"/>
      <c r="E1279" s="48"/>
      <c r="F1279" s="48"/>
    </row>
    <row r="1280" spans="2:6" x14ac:dyDescent="0.2">
      <c r="B1280" s="48"/>
      <c r="C1280" s="48"/>
      <c r="D1280" s="48"/>
      <c r="E1280" s="48"/>
      <c r="F1280" s="48"/>
    </row>
    <row r="1281" spans="2:6" x14ac:dyDescent="0.2">
      <c r="B1281" s="48"/>
      <c r="C1281" s="48"/>
      <c r="D1281" s="48"/>
      <c r="E1281" s="48"/>
      <c r="F1281" s="48"/>
    </row>
    <row r="1282" spans="2:6" x14ac:dyDescent="0.2">
      <c r="B1282" s="48"/>
      <c r="C1282" s="48"/>
      <c r="D1282" s="48"/>
      <c r="E1282" s="48"/>
      <c r="F1282" s="48"/>
    </row>
    <row r="1283" spans="2:6" x14ac:dyDescent="0.2">
      <c r="B1283" s="48"/>
      <c r="C1283" s="48"/>
      <c r="D1283" s="48"/>
      <c r="E1283" s="48"/>
      <c r="F1283" s="48"/>
    </row>
    <row r="1284" spans="2:6" x14ac:dyDescent="0.2">
      <c r="B1284" s="48"/>
      <c r="C1284" s="48"/>
      <c r="D1284" s="48"/>
      <c r="E1284" s="48"/>
      <c r="F1284" s="48"/>
    </row>
    <row r="1285" spans="2:6" x14ac:dyDescent="0.2">
      <c r="B1285" s="48"/>
      <c r="C1285" s="48"/>
      <c r="D1285" s="48"/>
      <c r="E1285" s="48"/>
      <c r="F1285" s="48"/>
    </row>
    <row r="1286" spans="2:6" x14ac:dyDescent="0.2">
      <c r="B1286" s="48"/>
      <c r="C1286" s="48"/>
      <c r="D1286" s="48"/>
      <c r="E1286" s="48"/>
      <c r="F1286" s="48"/>
    </row>
    <row r="1287" spans="2:6" x14ac:dyDescent="0.2">
      <c r="B1287" s="48"/>
      <c r="C1287" s="48"/>
      <c r="D1287" s="48"/>
      <c r="E1287" s="48"/>
      <c r="F1287" s="48"/>
    </row>
    <row r="1288" spans="2:6" x14ac:dyDescent="0.2">
      <c r="B1288" s="48"/>
      <c r="C1288" s="48"/>
      <c r="D1288" s="48"/>
      <c r="E1288" s="48"/>
      <c r="F1288" s="48"/>
    </row>
    <row r="1289" spans="2:6" x14ac:dyDescent="0.2">
      <c r="B1289" s="48"/>
      <c r="C1289" s="48"/>
      <c r="D1289" s="48"/>
      <c r="E1289" s="48"/>
      <c r="F1289" s="48"/>
    </row>
    <row r="1290" spans="2:6" x14ac:dyDescent="0.2">
      <c r="B1290" s="48"/>
      <c r="C1290" s="48"/>
      <c r="D1290" s="48"/>
      <c r="E1290" s="48"/>
      <c r="F1290" s="48"/>
    </row>
    <row r="1291" spans="2:6" x14ac:dyDescent="0.2">
      <c r="B1291" s="48"/>
      <c r="C1291" s="48"/>
      <c r="D1291" s="48"/>
      <c r="E1291" s="48"/>
      <c r="F1291" s="48"/>
    </row>
    <row r="1292" spans="2:6" x14ac:dyDescent="0.2">
      <c r="B1292" s="48"/>
      <c r="C1292" s="48"/>
      <c r="D1292" s="48"/>
      <c r="E1292" s="48"/>
      <c r="F1292" s="48"/>
    </row>
    <row r="1293" spans="2:6" x14ac:dyDescent="0.2">
      <c r="B1293" s="48"/>
      <c r="C1293" s="48"/>
      <c r="D1293" s="48"/>
      <c r="E1293" s="48"/>
      <c r="F1293" s="48"/>
    </row>
    <row r="1294" spans="2:6" x14ac:dyDescent="0.2">
      <c r="B1294" s="48"/>
      <c r="C1294" s="48"/>
      <c r="D1294" s="48"/>
      <c r="E1294" s="48"/>
      <c r="F1294" s="48"/>
    </row>
    <row r="1295" spans="2:6" x14ac:dyDescent="0.2">
      <c r="B1295" s="48"/>
      <c r="C1295" s="48"/>
      <c r="D1295" s="48"/>
      <c r="E1295" s="48"/>
      <c r="F1295" s="48"/>
    </row>
    <row r="1296" spans="2:6" x14ac:dyDescent="0.2">
      <c r="B1296" s="48"/>
      <c r="C1296" s="48"/>
      <c r="D1296" s="48"/>
      <c r="E1296" s="48"/>
      <c r="F1296" s="48"/>
    </row>
    <row r="1297" spans="2:6" x14ac:dyDescent="0.2">
      <c r="B1297" s="48"/>
      <c r="C1297" s="48"/>
      <c r="D1297" s="48"/>
      <c r="E1297" s="48"/>
      <c r="F1297" s="48"/>
    </row>
    <row r="1298" spans="2:6" x14ac:dyDescent="0.2">
      <c r="B1298" s="48"/>
      <c r="C1298" s="48"/>
      <c r="D1298" s="48"/>
      <c r="E1298" s="48"/>
      <c r="F1298" s="48"/>
    </row>
    <row r="1299" spans="2:6" x14ac:dyDescent="0.2">
      <c r="B1299" s="48"/>
      <c r="C1299" s="48"/>
      <c r="D1299" s="48"/>
      <c r="E1299" s="48"/>
      <c r="F1299" s="48"/>
    </row>
    <row r="1300" spans="2:6" x14ac:dyDescent="0.2">
      <c r="B1300" s="48"/>
      <c r="C1300" s="48"/>
      <c r="D1300" s="48"/>
      <c r="E1300" s="48"/>
      <c r="F1300" s="48"/>
    </row>
    <row r="1301" spans="2:6" x14ac:dyDescent="0.2">
      <c r="B1301" s="48"/>
      <c r="C1301" s="48"/>
      <c r="D1301" s="48"/>
      <c r="E1301" s="48"/>
      <c r="F1301" s="48"/>
    </row>
    <row r="1302" spans="2:6" x14ac:dyDescent="0.2">
      <c r="B1302" s="48"/>
      <c r="C1302" s="48"/>
      <c r="D1302" s="48"/>
      <c r="E1302" s="48"/>
      <c r="F1302" s="48"/>
    </row>
    <row r="1303" spans="2:6" x14ac:dyDescent="0.2">
      <c r="B1303" s="48"/>
      <c r="C1303" s="48"/>
      <c r="D1303" s="48"/>
      <c r="E1303" s="48"/>
      <c r="F1303" s="48"/>
    </row>
    <row r="1304" spans="2:6" x14ac:dyDescent="0.2">
      <c r="B1304" s="48"/>
      <c r="C1304" s="48"/>
      <c r="D1304" s="48"/>
      <c r="E1304" s="48"/>
      <c r="F1304" s="48"/>
    </row>
    <row r="1305" spans="2:6" x14ac:dyDescent="0.2">
      <c r="B1305" s="48"/>
      <c r="C1305" s="48"/>
      <c r="D1305" s="48"/>
      <c r="E1305" s="48"/>
      <c r="F1305" s="48"/>
    </row>
    <row r="1306" spans="2:6" x14ac:dyDescent="0.2">
      <c r="B1306" s="48"/>
      <c r="C1306" s="48"/>
      <c r="D1306" s="48"/>
      <c r="E1306" s="48"/>
      <c r="F1306" s="48"/>
    </row>
    <row r="1307" spans="2:6" x14ac:dyDescent="0.2">
      <c r="B1307" s="48"/>
      <c r="C1307" s="48"/>
      <c r="D1307" s="48"/>
      <c r="E1307" s="48"/>
      <c r="F1307" s="48"/>
    </row>
    <row r="1308" spans="2:6" x14ac:dyDescent="0.2">
      <c r="B1308" s="48"/>
      <c r="C1308" s="48"/>
      <c r="D1308" s="48"/>
      <c r="E1308" s="48"/>
      <c r="F1308" s="48"/>
    </row>
    <row r="1309" spans="2:6" x14ac:dyDescent="0.2">
      <c r="B1309" s="48"/>
      <c r="C1309" s="48"/>
      <c r="D1309" s="48"/>
      <c r="E1309" s="48"/>
      <c r="F1309" s="48"/>
    </row>
    <row r="1310" spans="2:6" x14ac:dyDescent="0.2">
      <c r="B1310" s="48"/>
      <c r="C1310" s="48"/>
      <c r="D1310" s="48"/>
      <c r="E1310" s="48"/>
      <c r="F1310" s="48"/>
    </row>
    <row r="1311" spans="2:6" x14ac:dyDescent="0.2">
      <c r="B1311" s="48"/>
      <c r="C1311" s="48"/>
      <c r="D1311" s="48"/>
      <c r="E1311" s="48"/>
      <c r="F1311" s="48"/>
    </row>
    <row r="1312" spans="2:6" x14ac:dyDescent="0.2">
      <c r="B1312" s="48"/>
      <c r="C1312" s="48"/>
      <c r="D1312" s="48"/>
      <c r="E1312" s="48"/>
      <c r="F1312" s="48"/>
    </row>
    <row r="1313" spans="2:6" x14ac:dyDescent="0.2">
      <c r="B1313" s="48"/>
      <c r="C1313" s="48"/>
      <c r="D1313" s="48"/>
      <c r="E1313" s="48"/>
      <c r="F1313" s="48"/>
    </row>
    <row r="1314" spans="2:6" x14ac:dyDescent="0.2">
      <c r="B1314" s="48"/>
      <c r="C1314" s="48"/>
      <c r="D1314" s="48"/>
      <c r="E1314" s="48"/>
      <c r="F1314" s="48"/>
    </row>
    <row r="1315" spans="2:6" x14ac:dyDescent="0.2">
      <c r="B1315" s="48"/>
      <c r="C1315" s="48"/>
      <c r="D1315" s="48"/>
      <c r="E1315" s="48"/>
      <c r="F1315" s="48"/>
    </row>
    <row r="1316" spans="2:6" x14ac:dyDescent="0.2">
      <c r="B1316" s="48"/>
      <c r="C1316" s="48"/>
      <c r="D1316" s="48"/>
      <c r="E1316" s="48"/>
      <c r="F1316" s="48"/>
    </row>
    <row r="1317" spans="2:6" x14ac:dyDescent="0.2">
      <c r="B1317" s="48"/>
      <c r="C1317" s="48"/>
      <c r="D1317" s="48"/>
      <c r="E1317" s="48"/>
      <c r="F1317" s="48"/>
    </row>
    <row r="1318" spans="2:6" x14ac:dyDescent="0.2">
      <c r="B1318" s="48"/>
      <c r="C1318" s="48"/>
      <c r="D1318" s="48"/>
      <c r="E1318" s="48"/>
      <c r="F1318" s="48"/>
    </row>
    <row r="1319" spans="2:6" x14ac:dyDescent="0.2">
      <c r="B1319" s="48"/>
      <c r="C1319" s="48"/>
      <c r="D1319" s="48"/>
      <c r="E1319" s="48"/>
      <c r="F1319" s="48"/>
    </row>
    <row r="1320" spans="2:6" x14ac:dyDescent="0.2">
      <c r="B1320" s="48"/>
      <c r="C1320" s="48"/>
      <c r="D1320" s="48"/>
      <c r="E1320" s="48"/>
      <c r="F1320" s="48"/>
    </row>
    <row r="1321" spans="2:6" x14ac:dyDescent="0.2">
      <c r="B1321" s="48"/>
      <c r="C1321" s="48"/>
      <c r="D1321" s="48"/>
      <c r="E1321" s="48"/>
      <c r="F1321" s="48"/>
    </row>
    <row r="1322" spans="2:6" x14ac:dyDescent="0.2">
      <c r="B1322" s="48"/>
      <c r="C1322" s="48"/>
      <c r="D1322" s="48"/>
      <c r="E1322" s="48"/>
      <c r="F1322" s="48"/>
    </row>
    <row r="1323" spans="2:6" x14ac:dyDescent="0.2">
      <c r="B1323" s="48"/>
      <c r="C1323" s="48"/>
      <c r="D1323" s="48"/>
      <c r="E1323" s="48"/>
      <c r="F1323" s="48"/>
    </row>
    <row r="1324" spans="2:6" x14ac:dyDescent="0.2">
      <c r="B1324" s="48"/>
      <c r="C1324" s="48"/>
      <c r="D1324" s="48"/>
      <c r="E1324" s="48"/>
      <c r="F1324" s="48"/>
    </row>
    <row r="1325" spans="2:6" x14ac:dyDescent="0.2">
      <c r="B1325" s="48"/>
      <c r="C1325" s="48"/>
      <c r="D1325" s="48"/>
      <c r="E1325" s="48"/>
      <c r="F1325" s="48"/>
    </row>
    <row r="1326" spans="2:6" x14ac:dyDescent="0.2">
      <c r="B1326" s="48"/>
      <c r="C1326" s="48"/>
      <c r="D1326" s="48"/>
      <c r="E1326" s="48"/>
      <c r="F1326" s="48"/>
    </row>
    <row r="1327" spans="2:6" x14ac:dyDescent="0.2">
      <c r="B1327" s="48"/>
      <c r="C1327" s="48"/>
      <c r="D1327" s="48"/>
      <c r="E1327" s="48"/>
      <c r="F1327" s="48"/>
    </row>
    <row r="1328" spans="2:6" x14ac:dyDescent="0.2">
      <c r="B1328" s="48"/>
      <c r="C1328" s="48"/>
      <c r="D1328" s="48"/>
      <c r="E1328" s="48"/>
      <c r="F1328" s="48"/>
    </row>
    <row r="1329" spans="2:6" x14ac:dyDescent="0.2">
      <c r="B1329" s="48"/>
      <c r="C1329" s="48"/>
      <c r="D1329" s="48"/>
      <c r="E1329" s="48"/>
      <c r="F1329" s="48"/>
    </row>
    <row r="1330" spans="2:6" x14ac:dyDescent="0.2">
      <c r="B1330" s="48"/>
      <c r="C1330" s="48"/>
      <c r="D1330" s="48"/>
      <c r="E1330" s="48"/>
      <c r="F1330" s="48"/>
    </row>
    <row r="1331" spans="2:6" x14ac:dyDescent="0.2">
      <c r="B1331" s="48"/>
      <c r="C1331" s="48"/>
      <c r="D1331" s="48"/>
      <c r="E1331" s="48"/>
      <c r="F1331" s="48"/>
    </row>
    <row r="1332" spans="2:6" x14ac:dyDescent="0.2">
      <c r="B1332" s="48"/>
      <c r="C1332" s="48"/>
      <c r="D1332" s="48"/>
      <c r="E1332" s="48"/>
      <c r="F1332" s="48"/>
    </row>
    <row r="1333" spans="2:6" x14ac:dyDescent="0.2">
      <c r="B1333" s="48"/>
      <c r="C1333" s="48"/>
      <c r="D1333" s="48"/>
      <c r="E1333" s="48"/>
      <c r="F1333" s="48"/>
    </row>
    <row r="1334" spans="2:6" x14ac:dyDescent="0.2">
      <c r="B1334" s="48"/>
      <c r="C1334" s="48"/>
      <c r="D1334" s="48"/>
      <c r="E1334" s="48"/>
      <c r="F1334" s="48"/>
    </row>
    <row r="1335" spans="2:6" x14ac:dyDescent="0.2">
      <c r="B1335" s="48"/>
      <c r="C1335" s="48"/>
      <c r="D1335" s="48"/>
      <c r="E1335" s="48"/>
      <c r="F1335" s="48"/>
    </row>
    <row r="1336" spans="2:6" x14ac:dyDescent="0.2">
      <c r="B1336" s="48"/>
      <c r="C1336" s="48"/>
      <c r="D1336" s="48"/>
      <c r="E1336" s="48"/>
      <c r="F1336" s="48"/>
    </row>
    <row r="1337" spans="2:6" x14ac:dyDescent="0.2">
      <c r="B1337" s="48"/>
      <c r="C1337" s="48"/>
      <c r="D1337" s="48"/>
      <c r="E1337" s="48"/>
      <c r="F1337" s="48"/>
    </row>
    <row r="1338" spans="2:6" x14ac:dyDescent="0.2">
      <c r="B1338" s="48"/>
      <c r="C1338" s="48"/>
      <c r="D1338" s="48"/>
      <c r="E1338" s="48"/>
      <c r="F1338" s="48"/>
    </row>
    <row r="1339" spans="2:6" x14ac:dyDescent="0.2">
      <c r="B1339" s="48"/>
      <c r="C1339" s="48"/>
      <c r="D1339" s="48"/>
      <c r="E1339" s="48"/>
      <c r="F1339" s="48"/>
    </row>
    <row r="1340" spans="2:6" x14ac:dyDescent="0.2">
      <c r="B1340" s="48"/>
      <c r="C1340" s="48"/>
      <c r="D1340" s="48"/>
      <c r="E1340" s="48"/>
      <c r="F1340" s="48"/>
    </row>
    <row r="1341" spans="2:6" x14ac:dyDescent="0.2">
      <c r="B1341" s="48"/>
      <c r="C1341" s="48"/>
      <c r="D1341" s="48"/>
      <c r="E1341" s="48"/>
      <c r="F1341" s="48"/>
    </row>
    <row r="1342" spans="2:6" x14ac:dyDescent="0.2">
      <c r="B1342" s="48"/>
      <c r="C1342" s="48"/>
      <c r="D1342" s="48"/>
      <c r="E1342" s="48"/>
      <c r="F1342" s="48"/>
    </row>
    <row r="1343" spans="2:6" x14ac:dyDescent="0.2">
      <c r="B1343" s="48"/>
      <c r="C1343" s="48"/>
      <c r="D1343" s="48"/>
      <c r="E1343" s="48"/>
      <c r="F1343" s="48"/>
    </row>
    <row r="1344" spans="2:6" x14ac:dyDescent="0.2">
      <c r="B1344" s="48"/>
      <c r="C1344" s="48"/>
      <c r="D1344" s="48"/>
      <c r="E1344" s="48"/>
      <c r="F1344" s="48"/>
    </row>
    <row r="1345" spans="2:6" x14ac:dyDescent="0.2">
      <c r="B1345" s="48"/>
      <c r="C1345" s="48"/>
      <c r="D1345" s="48"/>
      <c r="E1345" s="48"/>
      <c r="F1345" s="48"/>
    </row>
    <row r="1346" spans="2:6" x14ac:dyDescent="0.2">
      <c r="B1346" s="48"/>
      <c r="C1346" s="48"/>
      <c r="D1346" s="48"/>
      <c r="E1346" s="48"/>
      <c r="F1346" s="48"/>
    </row>
    <row r="1347" spans="2:6" x14ac:dyDescent="0.2">
      <c r="B1347" s="48"/>
      <c r="C1347" s="48"/>
      <c r="D1347" s="48"/>
      <c r="E1347" s="48"/>
      <c r="F1347" s="48"/>
    </row>
    <row r="1348" spans="2:6" x14ac:dyDescent="0.2">
      <c r="B1348" s="48"/>
      <c r="C1348" s="48"/>
      <c r="D1348" s="48"/>
      <c r="E1348" s="48"/>
      <c r="F1348" s="48"/>
    </row>
    <row r="1349" spans="2:6" x14ac:dyDescent="0.2">
      <c r="B1349" s="48"/>
      <c r="C1349" s="48"/>
      <c r="D1349" s="48"/>
      <c r="E1349" s="48"/>
      <c r="F1349" s="48"/>
    </row>
    <row r="1350" spans="2:6" x14ac:dyDescent="0.2">
      <c r="B1350" s="48"/>
      <c r="C1350" s="48"/>
      <c r="D1350" s="48"/>
      <c r="E1350" s="48"/>
      <c r="F1350" s="48"/>
    </row>
    <row r="1351" spans="2:6" x14ac:dyDescent="0.2">
      <c r="B1351" s="48"/>
      <c r="C1351" s="48"/>
      <c r="D1351" s="48"/>
      <c r="E1351" s="48"/>
      <c r="F1351" s="48"/>
    </row>
    <row r="1352" spans="2:6" x14ac:dyDescent="0.2">
      <c r="B1352" s="48"/>
      <c r="C1352" s="48"/>
      <c r="D1352" s="48"/>
      <c r="E1352" s="48"/>
      <c r="F1352" s="48"/>
    </row>
    <row r="1353" spans="2:6" x14ac:dyDescent="0.2">
      <c r="B1353" s="48"/>
      <c r="C1353" s="48"/>
      <c r="D1353" s="48"/>
      <c r="E1353" s="48"/>
      <c r="F1353" s="48"/>
    </row>
    <row r="1354" spans="2:6" x14ac:dyDescent="0.2">
      <c r="B1354" s="48"/>
      <c r="C1354" s="48"/>
      <c r="D1354" s="48"/>
      <c r="E1354" s="48"/>
      <c r="F1354" s="48"/>
    </row>
    <row r="1355" spans="2:6" x14ac:dyDescent="0.2">
      <c r="B1355" s="48"/>
      <c r="C1355" s="48"/>
      <c r="D1355" s="48"/>
      <c r="E1355" s="48"/>
      <c r="F1355" s="48"/>
    </row>
    <row r="1356" spans="2:6" x14ac:dyDescent="0.2">
      <c r="B1356" s="48"/>
      <c r="C1356" s="48"/>
      <c r="D1356" s="48"/>
      <c r="E1356" s="48"/>
      <c r="F1356" s="48"/>
    </row>
    <row r="1357" spans="2:6" x14ac:dyDescent="0.2">
      <c r="B1357" s="48"/>
      <c r="C1357" s="48"/>
      <c r="D1357" s="48"/>
      <c r="E1357" s="48"/>
      <c r="F1357" s="48"/>
    </row>
    <row r="1358" spans="2:6" x14ac:dyDescent="0.2">
      <c r="B1358" s="48"/>
      <c r="C1358" s="48"/>
      <c r="D1358" s="48"/>
      <c r="E1358" s="48"/>
      <c r="F1358" s="48"/>
    </row>
    <row r="1359" spans="2:6" x14ac:dyDescent="0.2">
      <c r="B1359" s="48"/>
      <c r="C1359" s="48"/>
      <c r="D1359" s="48"/>
      <c r="E1359" s="48"/>
      <c r="F1359" s="48"/>
    </row>
    <row r="1360" spans="2:6" x14ac:dyDescent="0.2">
      <c r="B1360" s="48"/>
      <c r="C1360" s="48"/>
      <c r="D1360" s="48"/>
      <c r="E1360" s="48"/>
      <c r="F1360" s="48"/>
    </row>
    <row r="1361" spans="2:6" x14ac:dyDescent="0.2">
      <c r="B1361" s="48"/>
      <c r="C1361" s="48"/>
      <c r="D1361" s="48"/>
      <c r="E1361" s="48"/>
      <c r="F1361" s="48"/>
    </row>
    <row r="1362" spans="2:6" x14ac:dyDescent="0.2">
      <c r="B1362" s="48"/>
      <c r="C1362" s="48"/>
      <c r="D1362" s="48"/>
      <c r="E1362" s="48"/>
      <c r="F1362" s="48"/>
    </row>
    <row r="1363" spans="2:6" x14ac:dyDescent="0.2">
      <c r="B1363" s="48"/>
      <c r="C1363" s="48"/>
      <c r="D1363" s="48"/>
      <c r="E1363" s="48"/>
      <c r="F1363" s="48"/>
    </row>
    <row r="1364" spans="2:6" x14ac:dyDescent="0.2">
      <c r="B1364" s="48"/>
      <c r="C1364" s="48"/>
      <c r="D1364" s="48"/>
      <c r="E1364" s="48"/>
      <c r="F1364" s="48"/>
    </row>
    <row r="1365" spans="2:6" x14ac:dyDescent="0.2">
      <c r="B1365" s="48"/>
      <c r="C1365" s="48"/>
      <c r="D1365" s="48"/>
      <c r="E1365" s="48"/>
      <c r="F1365" s="48"/>
    </row>
    <row r="1366" spans="2:6" x14ac:dyDescent="0.2">
      <c r="B1366" s="48"/>
      <c r="C1366" s="48"/>
      <c r="D1366" s="48"/>
      <c r="E1366" s="48"/>
      <c r="F1366" s="48"/>
    </row>
    <row r="1367" spans="2:6" x14ac:dyDescent="0.2">
      <c r="B1367" s="48"/>
      <c r="C1367" s="48"/>
      <c r="D1367" s="48"/>
      <c r="E1367" s="48"/>
      <c r="F1367" s="48"/>
    </row>
    <row r="1368" spans="2:6" x14ac:dyDescent="0.2">
      <c r="B1368" s="48"/>
      <c r="C1368" s="48"/>
      <c r="D1368" s="48"/>
      <c r="E1368" s="48"/>
      <c r="F1368" s="48"/>
    </row>
    <row r="1369" spans="2:6" x14ac:dyDescent="0.2">
      <c r="B1369" s="48"/>
      <c r="C1369" s="48"/>
      <c r="D1369" s="48"/>
      <c r="E1369" s="48"/>
      <c r="F1369" s="48"/>
    </row>
    <row r="1370" spans="2:6" x14ac:dyDescent="0.2">
      <c r="B1370" s="48"/>
      <c r="C1370" s="48"/>
      <c r="D1370" s="48"/>
      <c r="E1370" s="48"/>
      <c r="F1370" s="48"/>
    </row>
    <row r="1371" spans="2:6" x14ac:dyDescent="0.2">
      <c r="B1371" s="48"/>
      <c r="C1371" s="48"/>
      <c r="D1371" s="48"/>
      <c r="E1371" s="48"/>
      <c r="F1371" s="48"/>
    </row>
    <row r="1372" spans="2:6" x14ac:dyDescent="0.2">
      <c r="B1372" s="48"/>
      <c r="C1372" s="48"/>
      <c r="D1372" s="48"/>
      <c r="E1372" s="48"/>
      <c r="F1372" s="48"/>
    </row>
    <row r="1373" spans="2:6" x14ac:dyDescent="0.2">
      <c r="B1373" s="48"/>
      <c r="C1373" s="48"/>
      <c r="D1373" s="48"/>
      <c r="E1373" s="48"/>
      <c r="F1373" s="48"/>
    </row>
    <row r="1374" spans="2:6" x14ac:dyDescent="0.2">
      <c r="B1374" s="48"/>
      <c r="C1374" s="48"/>
      <c r="D1374" s="48"/>
      <c r="E1374" s="48"/>
      <c r="F1374" s="48"/>
    </row>
    <row r="1375" spans="2:6" x14ac:dyDescent="0.2">
      <c r="B1375" s="48"/>
      <c r="C1375" s="48"/>
      <c r="D1375" s="48"/>
      <c r="E1375" s="48"/>
      <c r="F1375" s="48"/>
    </row>
    <row r="1376" spans="2:6" x14ac:dyDescent="0.2">
      <c r="B1376" s="48"/>
      <c r="C1376" s="48"/>
      <c r="D1376" s="48"/>
      <c r="E1376" s="48"/>
      <c r="F1376" s="48"/>
    </row>
    <row r="1377" spans="2:6" x14ac:dyDescent="0.2">
      <c r="B1377" s="48"/>
      <c r="C1377" s="48"/>
      <c r="D1377" s="48"/>
      <c r="E1377" s="48"/>
      <c r="F1377" s="48"/>
    </row>
    <row r="1378" spans="2:6" x14ac:dyDescent="0.2">
      <c r="B1378" s="48"/>
      <c r="C1378" s="48"/>
      <c r="D1378" s="48"/>
      <c r="E1378" s="48"/>
      <c r="F1378" s="48"/>
    </row>
    <row r="1379" spans="2:6" x14ac:dyDescent="0.2">
      <c r="B1379" s="48"/>
      <c r="C1379" s="48"/>
      <c r="D1379" s="48"/>
      <c r="E1379" s="48"/>
      <c r="F1379" s="48"/>
    </row>
    <row r="1380" spans="2:6" x14ac:dyDescent="0.2">
      <c r="B1380" s="48"/>
      <c r="C1380" s="48"/>
      <c r="D1380" s="48"/>
      <c r="E1380" s="48"/>
      <c r="F1380" s="48"/>
    </row>
    <row r="1381" spans="2:6" x14ac:dyDescent="0.2">
      <c r="B1381" s="48"/>
      <c r="C1381" s="48"/>
      <c r="D1381" s="48"/>
      <c r="E1381" s="48"/>
      <c r="F1381" s="48"/>
    </row>
    <row r="1382" spans="2:6" x14ac:dyDescent="0.2">
      <c r="B1382" s="48"/>
      <c r="C1382" s="48"/>
      <c r="D1382" s="48"/>
      <c r="E1382" s="48"/>
      <c r="F1382" s="48"/>
    </row>
    <row r="1383" spans="2:6" x14ac:dyDescent="0.2">
      <c r="B1383" s="48"/>
      <c r="C1383" s="48"/>
      <c r="D1383" s="48"/>
      <c r="E1383" s="48"/>
      <c r="F1383" s="48"/>
    </row>
    <row r="1384" spans="2:6" x14ac:dyDescent="0.2">
      <c r="B1384" s="48"/>
      <c r="C1384" s="48"/>
      <c r="D1384" s="48"/>
      <c r="E1384" s="48"/>
      <c r="F1384" s="48"/>
    </row>
    <row r="1385" spans="2:6" x14ac:dyDescent="0.2">
      <c r="B1385" s="48"/>
      <c r="C1385" s="48"/>
      <c r="D1385" s="48"/>
      <c r="E1385" s="48"/>
      <c r="F1385" s="48"/>
    </row>
    <row r="1386" spans="2:6" x14ac:dyDescent="0.2">
      <c r="B1386" s="48"/>
      <c r="C1386" s="48"/>
      <c r="D1386" s="48"/>
      <c r="E1386" s="48"/>
      <c r="F1386" s="48"/>
    </row>
    <row r="1387" spans="2:6" x14ac:dyDescent="0.2">
      <c r="B1387" s="48"/>
      <c r="C1387" s="48"/>
      <c r="D1387" s="48"/>
      <c r="E1387" s="48"/>
      <c r="F1387" s="48"/>
    </row>
    <row r="1388" spans="2:6" x14ac:dyDescent="0.2">
      <c r="B1388" s="48"/>
      <c r="C1388" s="48"/>
      <c r="D1388" s="48"/>
      <c r="E1388" s="48"/>
      <c r="F1388" s="48"/>
    </row>
    <row r="1389" spans="2:6" x14ac:dyDescent="0.2">
      <c r="B1389" s="48"/>
      <c r="C1389" s="48"/>
      <c r="D1389" s="48"/>
      <c r="E1389" s="48"/>
      <c r="F1389" s="48"/>
    </row>
    <row r="1390" spans="2:6" x14ac:dyDescent="0.2">
      <c r="B1390" s="48"/>
      <c r="C1390" s="48"/>
      <c r="D1390" s="48"/>
      <c r="E1390" s="48"/>
      <c r="F1390" s="48"/>
    </row>
    <row r="1391" spans="2:6" x14ac:dyDescent="0.2">
      <c r="B1391" s="48"/>
      <c r="C1391" s="48"/>
      <c r="D1391" s="48"/>
      <c r="E1391" s="48"/>
      <c r="F1391" s="48"/>
    </row>
    <row r="1392" spans="2:6" x14ac:dyDescent="0.2">
      <c r="B1392" s="48"/>
      <c r="C1392" s="48"/>
      <c r="D1392" s="48"/>
      <c r="E1392" s="48"/>
      <c r="F1392" s="48"/>
    </row>
    <row r="1393" spans="2:6" x14ac:dyDescent="0.2">
      <c r="B1393" s="48"/>
      <c r="C1393" s="48"/>
      <c r="D1393" s="48"/>
      <c r="E1393" s="48"/>
      <c r="F1393" s="48"/>
    </row>
    <row r="1394" spans="2:6" x14ac:dyDescent="0.2">
      <c r="B1394" s="48"/>
      <c r="C1394" s="48"/>
      <c r="D1394" s="48"/>
      <c r="E1394" s="48"/>
      <c r="F1394" s="48"/>
    </row>
    <row r="1395" spans="2:6" x14ac:dyDescent="0.2">
      <c r="B1395" s="48"/>
      <c r="C1395" s="48"/>
      <c r="D1395" s="48"/>
      <c r="E1395" s="48"/>
      <c r="F1395" s="48"/>
    </row>
    <row r="1396" spans="2:6" x14ac:dyDescent="0.2">
      <c r="B1396" s="48"/>
      <c r="C1396" s="48"/>
      <c r="D1396" s="48"/>
      <c r="E1396" s="48"/>
      <c r="F1396" s="48"/>
    </row>
    <row r="1397" spans="2:6" x14ac:dyDescent="0.2">
      <c r="B1397" s="48"/>
      <c r="C1397" s="48"/>
      <c r="D1397" s="48"/>
      <c r="E1397" s="48"/>
      <c r="F1397" s="48"/>
    </row>
    <row r="1398" spans="2:6" x14ac:dyDescent="0.2">
      <c r="B1398" s="48"/>
      <c r="C1398" s="48"/>
      <c r="D1398" s="48"/>
      <c r="E1398" s="48"/>
      <c r="F1398" s="48"/>
    </row>
    <row r="1399" spans="2:6" x14ac:dyDescent="0.2">
      <c r="B1399" s="48"/>
      <c r="C1399" s="48"/>
      <c r="D1399" s="48"/>
      <c r="E1399" s="48"/>
      <c r="F1399" s="48"/>
    </row>
    <row r="1400" spans="2:6" x14ac:dyDescent="0.2">
      <c r="B1400" s="48"/>
      <c r="C1400" s="48"/>
      <c r="D1400" s="48"/>
      <c r="E1400" s="48"/>
      <c r="F1400" s="48"/>
    </row>
    <row r="1401" spans="2:6" x14ac:dyDescent="0.2">
      <c r="B1401" s="48"/>
      <c r="C1401" s="48"/>
      <c r="D1401" s="48"/>
      <c r="E1401" s="48"/>
      <c r="F1401" s="48"/>
    </row>
    <row r="1402" spans="2:6" x14ac:dyDescent="0.2">
      <c r="B1402" s="48"/>
      <c r="C1402" s="48"/>
      <c r="D1402" s="48"/>
      <c r="E1402" s="48"/>
      <c r="F1402" s="48"/>
    </row>
    <row r="1403" spans="2:6" x14ac:dyDescent="0.2">
      <c r="B1403" s="48"/>
      <c r="C1403" s="48"/>
      <c r="D1403" s="48"/>
      <c r="E1403" s="48"/>
      <c r="F1403" s="48"/>
    </row>
    <row r="1404" spans="2:6" x14ac:dyDescent="0.2">
      <c r="B1404" s="48"/>
      <c r="C1404" s="48"/>
      <c r="D1404" s="48"/>
      <c r="E1404" s="48"/>
      <c r="F1404" s="48"/>
    </row>
    <row r="1405" spans="2:6" x14ac:dyDescent="0.2">
      <c r="B1405" s="48"/>
      <c r="C1405" s="48"/>
      <c r="D1405" s="48"/>
      <c r="E1405" s="48"/>
      <c r="F1405" s="48"/>
    </row>
    <row r="1406" spans="2:6" x14ac:dyDescent="0.2">
      <c r="B1406" s="48"/>
      <c r="C1406" s="48"/>
      <c r="D1406" s="48"/>
      <c r="E1406" s="48"/>
      <c r="F1406" s="48"/>
    </row>
    <row r="1407" spans="2:6" x14ac:dyDescent="0.2">
      <c r="B1407" s="48"/>
      <c r="C1407" s="48"/>
      <c r="D1407" s="48"/>
      <c r="E1407" s="48"/>
      <c r="F1407" s="48"/>
    </row>
    <row r="1408" spans="2:6" x14ac:dyDescent="0.2">
      <c r="B1408" s="48"/>
      <c r="C1408" s="48"/>
      <c r="D1408" s="48"/>
      <c r="E1408" s="48"/>
      <c r="F1408" s="48"/>
    </row>
    <row r="1409" spans="2:6" x14ac:dyDescent="0.2">
      <c r="B1409" s="48"/>
      <c r="C1409" s="48"/>
      <c r="D1409" s="48"/>
      <c r="E1409" s="48"/>
      <c r="F1409" s="48"/>
    </row>
    <row r="1410" spans="2:6" x14ac:dyDescent="0.2">
      <c r="B1410" s="48"/>
      <c r="C1410" s="48"/>
      <c r="D1410" s="48"/>
      <c r="E1410" s="48"/>
      <c r="F1410" s="48"/>
    </row>
    <row r="1411" spans="2:6" x14ac:dyDescent="0.2">
      <c r="B1411" s="48"/>
      <c r="C1411" s="48"/>
      <c r="D1411" s="48"/>
      <c r="E1411" s="48"/>
      <c r="F1411" s="48"/>
    </row>
    <row r="1412" spans="2:6" x14ac:dyDescent="0.2">
      <c r="B1412" s="48"/>
      <c r="C1412" s="48"/>
      <c r="D1412" s="48"/>
      <c r="E1412" s="48"/>
      <c r="F1412" s="48"/>
    </row>
    <row r="1413" spans="2:6" x14ac:dyDescent="0.2">
      <c r="B1413" s="48"/>
      <c r="C1413" s="48"/>
      <c r="D1413" s="48"/>
      <c r="E1413" s="48"/>
      <c r="F1413" s="48"/>
    </row>
    <row r="1414" spans="2:6" x14ac:dyDescent="0.2">
      <c r="B1414" s="48"/>
      <c r="C1414" s="48"/>
      <c r="D1414" s="48"/>
      <c r="E1414" s="48"/>
      <c r="F1414" s="48"/>
    </row>
    <row r="1415" spans="2:6" x14ac:dyDescent="0.2">
      <c r="B1415" s="48"/>
      <c r="C1415" s="48"/>
      <c r="D1415" s="48"/>
      <c r="E1415" s="48"/>
      <c r="F1415" s="48"/>
    </row>
    <row r="1416" spans="2:6" x14ac:dyDescent="0.2">
      <c r="B1416" s="48"/>
      <c r="C1416" s="48"/>
      <c r="D1416" s="48"/>
      <c r="E1416" s="48"/>
      <c r="F1416" s="48"/>
    </row>
    <row r="1417" spans="2:6" x14ac:dyDescent="0.2">
      <c r="B1417" s="48"/>
      <c r="C1417" s="48"/>
      <c r="D1417" s="48"/>
      <c r="E1417" s="48"/>
      <c r="F1417" s="48"/>
    </row>
    <row r="1418" spans="2:6" x14ac:dyDescent="0.2">
      <c r="B1418" s="48"/>
      <c r="C1418" s="48"/>
      <c r="D1418" s="48"/>
      <c r="E1418" s="48"/>
      <c r="F1418" s="48"/>
    </row>
    <row r="1419" spans="2:6" x14ac:dyDescent="0.2">
      <c r="B1419" s="48"/>
      <c r="C1419" s="48"/>
      <c r="D1419" s="48"/>
      <c r="E1419" s="48"/>
      <c r="F1419" s="48"/>
    </row>
    <row r="1420" spans="2:6" x14ac:dyDescent="0.2">
      <c r="B1420" s="48"/>
      <c r="C1420" s="48"/>
      <c r="D1420" s="48"/>
      <c r="E1420" s="48"/>
      <c r="F1420" s="48"/>
    </row>
    <row r="1421" spans="2:6" x14ac:dyDescent="0.2">
      <c r="B1421" s="48"/>
      <c r="C1421" s="48"/>
      <c r="D1421" s="48"/>
      <c r="E1421" s="48"/>
      <c r="F1421" s="48"/>
    </row>
    <row r="1422" spans="2:6" x14ac:dyDescent="0.2">
      <c r="B1422" s="48"/>
      <c r="C1422" s="48"/>
      <c r="D1422" s="48"/>
      <c r="E1422" s="48"/>
      <c r="F1422" s="48"/>
    </row>
    <row r="1423" spans="2:6" x14ac:dyDescent="0.2">
      <c r="B1423" s="48"/>
      <c r="C1423" s="48"/>
      <c r="D1423" s="48"/>
      <c r="E1423" s="48"/>
      <c r="F1423" s="48"/>
    </row>
    <row r="1424" spans="2:6" x14ac:dyDescent="0.2">
      <c r="B1424" s="48"/>
      <c r="C1424" s="48"/>
      <c r="D1424" s="48"/>
      <c r="E1424" s="48"/>
      <c r="F1424" s="48"/>
    </row>
    <row r="1425" spans="2:6" x14ac:dyDescent="0.2">
      <c r="B1425" s="48"/>
      <c r="C1425" s="48"/>
      <c r="D1425" s="48"/>
      <c r="E1425" s="48"/>
      <c r="F1425" s="48"/>
    </row>
    <row r="1426" spans="2:6" x14ac:dyDescent="0.2">
      <c r="B1426" s="48"/>
      <c r="C1426" s="48"/>
      <c r="D1426" s="48"/>
      <c r="E1426" s="48"/>
      <c r="F1426" s="48"/>
    </row>
    <row r="1427" spans="2:6" x14ac:dyDescent="0.2">
      <c r="B1427" s="48"/>
      <c r="C1427" s="48"/>
      <c r="D1427" s="48"/>
      <c r="E1427" s="48"/>
      <c r="F1427" s="48"/>
    </row>
    <row r="1428" spans="2:6" x14ac:dyDescent="0.2">
      <c r="B1428" s="48"/>
      <c r="C1428" s="48"/>
      <c r="D1428" s="48"/>
      <c r="E1428" s="48"/>
      <c r="F1428" s="48"/>
    </row>
    <row r="1429" spans="2:6" x14ac:dyDescent="0.2">
      <c r="B1429" s="48"/>
      <c r="C1429" s="48"/>
      <c r="D1429" s="48"/>
      <c r="E1429" s="48"/>
      <c r="F1429" s="48"/>
    </row>
    <row r="1430" spans="2:6" x14ac:dyDescent="0.2">
      <c r="B1430" s="48"/>
      <c r="C1430" s="48"/>
      <c r="D1430" s="48"/>
      <c r="E1430" s="48"/>
      <c r="F1430" s="48"/>
    </row>
    <row r="1431" spans="2:6" x14ac:dyDescent="0.2">
      <c r="B1431" s="48"/>
      <c r="C1431" s="48"/>
      <c r="D1431" s="48"/>
      <c r="E1431" s="48"/>
      <c r="F1431" s="48"/>
    </row>
    <row r="1432" spans="2:6" x14ac:dyDescent="0.2">
      <c r="B1432" s="48"/>
      <c r="C1432" s="48"/>
      <c r="D1432" s="48"/>
      <c r="E1432" s="48"/>
      <c r="F1432" s="48"/>
    </row>
    <row r="1433" spans="2:6" x14ac:dyDescent="0.2">
      <c r="B1433" s="48"/>
      <c r="C1433" s="48"/>
      <c r="D1433" s="48"/>
      <c r="E1433" s="48"/>
      <c r="F1433" s="48"/>
    </row>
    <row r="1434" spans="2:6" x14ac:dyDescent="0.2">
      <c r="B1434" s="48"/>
      <c r="C1434" s="48"/>
      <c r="D1434" s="48"/>
      <c r="E1434" s="48"/>
      <c r="F1434" s="48"/>
    </row>
    <row r="1435" spans="2:6" x14ac:dyDescent="0.2">
      <c r="B1435" s="48"/>
      <c r="C1435" s="48"/>
      <c r="D1435" s="48"/>
      <c r="E1435" s="48"/>
      <c r="F1435" s="48"/>
    </row>
    <row r="1436" spans="2:6" x14ac:dyDescent="0.2">
      <c r="B1436" s="48"/>
      <c r="C1436" s="48"/>
      <c r="D1436" s="48"/>
      <c r="E1436" s="48"/>
      <c r="F1436" s="48"/>
    </row>
    <row r="1437" spans="2:6" x14ac:dyDescent="0.2">
      <c r="B1437" s="48"/>
      <c r="C1437" s="48"/>
      <c r="D1437" s="48"/>
      <c r="E1437" s="48"/>
      <c r="F1437" s="48"/>
    </row>
    <row r="1438" spans="2:6" x14ac:dyDescent="0.2">
      <c r="B1438" s="48"/>
      <c r="C1438" s="48"/>
      <c r="D1438" s="48"/>
      <c r="E1438" s="48"/>
      <c r="F1438" s="48"/>
    </row>
    <row r="1439" spans="2:6" x14ac:dyDescent="0.2">
      <c r="B1439" s="48"/>
      <c r="C1439" s="48"/>
      <c r="D1439" s="48"/>
      <c r="E1439" s="48"/>
      <c r="F1439" s="48"/>
    </row>
    <row r="1440" spans="2:6" x14ac:dyDescent="0.2">
      <c r="B1440" s="48"/>
      <c r="C1440" s="48"/>
      <c r="D1440" s="48"/>
      <c r="E1440" s="48"/>
      <c r="F1440" s="48"/>
    </row>
    <row r="1441" spans="2:6" x14ac:dyDescent="0.2">
      <c r="B1441" s="48"/>
      <c r="C1441" s="48"/>
      <c r="D1441" s="48"/>
      <c r="E1441" s="48"/>
      <c r="F1441" s="48"/>
    </row>
    <row r="1442" spans="2:6" x14ac:dyDescent="0.2">
      <c r="B1442" s="48"/>
      <c r="C1442" s="48"/>
      <c r="D1442" s="48"/>
      <c r="E1442" s="48"/>
      <c r="F1442" s="48"/>
    </row>
    <row r="1443" spans="2:6" x14ac:dyDescent="0.2">
      <c r="B1443" s="48"/>
      <c r="C1443" s="48"/>
      <c r="D1443" s="48"/>
      <c r="E1443" s="48"/>
      <c r="F1443" s="48"/>
    </row>
    <row r="1444" spans="2:6" x14ac:dyDescent="0.2">
      <c r="B1444" s="48"/>
      <c r="C1444" s="48"/>
      <c r="D1444" s="48"/>
      <c r="E1444" s="48"/>
      <c r="F1444" s="48"/>
    </row>
    <row r="1445" spans="2:6" x14ac:dyDescent="0.2">
      <c r="B1445" s="48"/>
      <c r="C1445" s="48"/>
      <c r="D1445" s="48"/>
      <c r="E1445" s="48"/>
      <c r="F1445" s="48"/>
    </row>
    <row r="1446" spans="2:6" x14ac:dyDescent="0.2">
      <c r="B1446" s="48"/>
      <c r="C1446" s="48"/>
      <c r="D1446" s="48"/>
      <c r="E1446" s="48"/>
      <c r="F1446" s="48"/>
    </row>
    <row r="1447" spans="2:6" x14ac:dyDescent="0.2">
      <c r="B1447" s="48"/>
      <c r="C1447" s="48"/>
      <c r="D1447" s="48"/>
      <c r="E1447" s="48"/>
      <c r="F1447" s="48"/>
    </row>
    <row r="1448" spans="2:6" x14ac:dyDescent="0.2">
      <c r="B1448" s="48"/>
      <c r="C1448" s="48"/>
      <c r="D1448" s="48"/>
      <c r="E1448" s="48"/>
      <c r="F1448" s="48"/>
    </row>
    <row r="1449" spans="2:6" x14ac:dyDescent="0.2">
      <c r="B1449" s="48"/>
      <c r="C1449" s="48"/>
      <c r="D1449" s="48"/>
      <c r="E1449" s="48"/>
      <c r="F1449" s="48"/>
    </row>
    <row r="1450" spans="2:6" x14ac:dyDescent="0.2">
      <c r="B1450" s="48"/>
      <c r="C1450" s="48"/>
      <c r="D1450" s="48"/>
      <c r="E1450" s="48"/>
      <c r="F1450" s="48"/>
    </row>
    <row r="1451" spans="2:6" x14ac:dyDescent="0.2">
      <c r="B1451" s="48"/>
      <c r="C1451" s="48"/>
      <c r="D1451" s="48"/>
      <c r="E1451" s="48"/>
      <c r="F1451" s="48"/>
    </row>
    <row r="1452" spans="2:6" x14ac:dyDescent="0.2">
      <c r="B1452" s="48"/>
      <c r="C1452" s="48"/>
      <c r="D1452" s="48"/>
      <c r="E1452" s="48"/>
      <c r="F1452" s="48"/>
    </row>
    <row r="1453" spans="2:6" x14ac:dyDescent="0.2">
      <c r="B1453" s="48"/>
      <c r="C1453" s="48"/>
      <c r="D1453" s="48"/>
      <c r="E1453" s="48"/>
      <c r="F1453" s="48"/>
    </row>
    <row r="1454" spans="2:6" x14ac:dyDescent="0.2">
      <c r="B1454" s="48"/>
      <c r="C1454" s="48"/>
      <c r="D1454" s="48"/>
      <c r="E1454" s="48"/>
      <c r="F1454" s="48"/>
    </row>
    <row r="1455" spans="2:6" x14ac:dyDescent="0.2">
      <c r="B1455" s="48"/>
      <c r="C1455" s="48"/>
      <c r="D1455" s="48"/>
      <c r="E1455" s="48"/>
      <c r="F1455" s="48"/>
    </row>
    <row r="1456" spans="2:6" x14ac:dyDescent="0.2">
      <c r="B1456" s="48"/>
      <c r="C1456" s="48"/>
      <c r="D1456" s="48"/>
      <c r="E1456" s="48"/>
      <c r="F1456" s="48"/>
    </row>
    <row r="1457" spans="2:6" x14ac:dyDescent="0.2">
      <c r="B1457" s="48"/>
      <c r="C1457" s="48"/>
      <c r="D1457" s="48"/>
      <c r="E1457" s="48"/>
      <c r="F1457" s="48"/>
    </row>
    <row r="1458" spans="2:6" x14ac:dyDescent="0.2">
      <c r="B1458" s="48"/>
      <c r="C1458" s="48"/>
      <c r="D1458" s="48"/>
      <c r="E1458" s="48"/>
      <c r="F1458" s="48"/>
    </row>
    <row r="1459" spans="2:6" x14ac:dyDescent="0.2">
      <c r="B1459" s="48"/>
      <c r="C1459" s="48"/>
      <c r="D1459" s="48"/>
      <c r="E1459" s="48"/>
      <c r="F1459" s="48"/>
    </row>
    <row r="1460" spans="2:6" x14ac:dyDescent="0.2">
      <c r="B1460" s="48"/>
      <c r="C1460" s="48"/>
      <c r="D1460" s="48"/>
      <c r="E1460" s="48"/>
      <c r="F1460" s="48"/>
    </row>
    <row r="1461" spans="2:6" x14ac:dyDescent="0.2">
      <c r="B1461" s="48"/>
      <c r="C1461" s="48"/>
      <c r="D1461" s="48"/>
      <c r="E1461" s="48"/>
      <c r="F1461" s="48"/>
    </row>
    <row r="1462" spans="2:6" x14ac:dyDescent="0.2">
      <c r="B1462" s="48"/>
      <c r="C1462" s="48"/>
      <c r="D1462" s="48"/>
      <c r="E1462" s="48"/>
      <c r="F1462" s="48"/>
    </row>
    <row r="1463" spans="2:6" x14ac:dyDescent="0.2">
      <c r="B1463" s="48"/>
      <c r="C1463" s="48"/>
      <c r="D1463" s="48"/>
      <c r="E1463" s="48"/>
      <c r="F1463" s="48"/>
    </row>
    <row r="1464" spans="2:6" x14ac:dyDescent="0.2">
      <c r="B1464" s="48"/>
      <c r="C1464" s="48"/>
      <c r="D1464" s="48"/>
      <c r="E1464" s="48"/>
      <c r="F1464" s="48"/>
    </row>
    <row r="1465" spans="2:6" x14ac:dyDescent="0.2">
      <c r="B1465" s="48"/>
      <c r="C1465" s="48"/>
      <c r="D1465" s="48"/>
      <c r="E1465" s="48"/>
      <c r="F1465" s="48"/>
    </row>
    <row r="1466" spans="2:6" x14ac:dyDescent="0.2">
      <c r="B1466" s="48"/>
      <c r="C1466" s="48"/>
      <c r="D1466" s="48"/>
      <c r="E1466" s="48"/>
      <c r="F1466" s="48"/>
    </row>
    <row r="1467" spans="2:6" x14ac:dyDescent="0.2">
      <c r="B1467" s="48"/>
      <c r="C1467" s="48"/>
      <c r="D1467" s="48"/>
      <c r="E1467" s="48"/>
      <c r="F1467" s="48"/>
    </row>
    <row r="1468" spans="2:6" x14ac:dyDescent="0.2">
      <c r="B1468" s="48"/>
      <c r="C1468" s="48"/>
      <c r="D1468" s="48"/>
      <c r="E1468" s="48"/>
      <c r="F1468" s="48"/>
    </row>
    <row r="1469" spans="2:6" x14ac:dyDescent="0.2">
      <c r="B1469" s="48"/>
      <c r="C1469" s="48"/>
      <c r="D1469" s="48"/>
      <c r="E1469" s="48"/>
      <c r="F1469" s="48"/>
    </row>
    <row r="1470" spans="2:6" x14ac:dyDescent="0.2">
      <c r="B1470" s="48"/>
      <c r="C1470" s="48"/>
      <c r="D1470" s="48"/>
      <c r="E1470" s="48"/>
      <c r="F1470" s="48"/>
    </row>
    <row r="1471" spans="2:6" x14ac:dyDescent="0.2">
      <c r="B1471" s="48"/>
      <c r="C1471" s="48"/>
      <c r="D1471" s="48"/>
      <c r="E1471" s="48"/>
      <c r="F1471" s="48"/>
    </row>
    <row r="1472" spans="2:6" x14ac:dyDescent="0.2">
      <c r="B1472" s="48"/>
      <c r="C1472" s="48"/>
      <c r="D1472" s="48"/>
      <c r="E1472" s="48"/>
      <c r="F1472" s="48"/>
    </row>
    <row r="1473" spans="2:6" x14ac:dyDescent="0.2">
      <c r="B1473" s="48"/>
      <c r="C1473" s="48"/>
      <c r="D1473" s="48"/>
      <c r="E1473" s="48"/>
      <c r="F1473" s="48"/>
    </row>
    <row r="1474" spans="2:6" x14ac:dyDescent="0.2">
      <c r="B1474" s="48"/>
      <c r="C1474" s="48"/>
      <c r="D1474" s="48"/>
      <c r="E1474" s="48"/>
      <c r="F1474" s="48"/>
    </row>
    <row r="1475" spans="2:6" x14ac:dyDescent="0.2">
      <c r="B1475" s="48"/>
      <c r="C1475" s="48"/>
      <c r="D1475" s="48"/>
      <c r="E1475" s="48"/>
      <c r="F1475" s="48"/>
    </row>
    <row r="1476" spans="2:6" x14ac:dyDescent="0.2">
      <c r="B1476" s="48"/>
      <c r="C1476" s="48"/>
      <c r="D1476" s="48"/>
      <c r="E1476" s="48"/>
      <c r="F1476" s="48"/>
    </row>
    <row r="1477" spans="2:6" x14ac:dyDescent="0.2">
      <c r="B1477" s="48"/>
      <c r="C1477" s="48"/>
      <c r="D1477" s="48"/>
      <c r="E1477" s="48"/>
      <c r="F1477" s="48"/>
    </row>
    <row r="1478" spans="2:6" x14ac:dyDescent="0.2">
      <c r="B1478" s="48"/>
      <c r="C1478" s="48"/>
      <c r="D1478" s="48"/>
      <c r="E1478" s="48"/>
      <c r="F1478" s="48"/>
    </row>
    <row r="1479" spans="2:6" x14ac:dyDescent="0.2">
      <c r="B1479" s="48"/>
      <c r="C1479" s="48"/>
      <c r="D1479" s="48"/>
      <c r="E1479" s="48"/>
      <c r="F1479" s="48"/>
    </row>
    <row r="1480" spans="2:6" x14ac:dyDescent="0.2">
      <c r="B1480" s="48"/>
      <c r="C1480" s="48"/>
      <c r="D1480" s="48"/>
      <c r="E1480" s="48"/>
      <c r="F1480" s="48"/>
    </row>
    <row r="1481" spans="2:6" x14ac:dyDescent="0.2">
      <c r="B1481" s="48"/>
      <c r="C1481" s="48"/>
      <c r="D1481" s="48"/>
      <c r="E1481" s="48"/>
      <c r="F1481" s="48"/>
    </row>
    <row r="1482" spans="2:6" x14ac:dyDescent="0.2">
      <c r="B1482" s="48"/>
      <c r="C1482" s="48"/>
      <c r="D1482" s="48"/>
      <c r="E1482" s="48"/>
      <c r="F1482" s="48"/>
    </row>
    <row r="1483" spans="2:6" x14ac:dyDescent="0.2">
      <c r="B1483" s="48"/>
      <c r="C1483" s="48"/>
      <c r="D1483" s="48"/>
      <c r="E1483" s="48"/>
      <c r="F1483" s="48"/>
    </row>
    <row r="1484" spans="2:6" x14ac:dyDescent="0.2">
      <c r="B1484" s="48"/>
      <c r="C1484" s="48"/>
      <c r="D1484" s="48"/>
      <c r="E1484" s="48"/>
      <c r="F1484" s="48"/>
    </row>
    <row r="1485" spans="2:6" x14ac:dyDescent="0.2">
      <c r="B1485" s="48"/>
      <c r="C1485" s="48"/>
      <c r="D1485" s="48"/>
      <c r="E1485" s="48"/>
      <c r="F1485" s="48"/>
    </row>
    <row r="1486" spans="2:6" x14ac:dyDescent="0.2">
      <c r="B1486" s="48"/>
      <c r="C1486" s="48"/>
      <c r="D1486" s="48"/>
      <c r="E1486" s="48"/>
      <c r="F1486" s="48"/>
    </row>
    <row r="1487" spans="2:6" x14ac:dyDescent="0.2">
      <c r="B1487" s="48"/>
      <c r="C1487" s="48"/>
      <c r="D1487" s="48"/>
      <c r="E1487" s="48"/>
      <c r="F1487" s="48"/>
    </row>
    <row r="1488" spans="2:6" x14ac:dyDescent="0.2">
      <c r="B1488" s="48"/>
      <c r="C1488" s="48"/>
      <c r="D1488" s="48"/>
      <c r="E1488" s="48"/>
      <c r="F1488" s="48"/>
    </row>
    <row r="1489" spans="2:6" x14ac:dyDescent="0.2">
      <c r="B1489" s="48"/>
      <c r="C1489" s="48"/>
      <c r="D1489" s="48"/>
      <c r="E1489" s="48"/>
      <c r="F1489" s="48"/>
    </row>
    <row r="1490" spans="2:6" x14ac:dyDescent="0.2">
      <c r="B1490" s="48"/>
      <c r="C1490" s="48"/>
      <c r="D1490" s="48"/>
      <c r="E1490" s="48"/>
      <c r="F1490" s="48"/>
    </row>
    <row r="1491" spans="2:6" x14ac:dyDescent="0.2">
      <c r="B1491" s="48"/>
      <c r="C1491" s="48"/>
      <c r="D1491" s="48"/>
      <c r="E1491" s="48"/>
      <c r="F1491" s="48"/>
    </row>
    <row r="1492" spans="2:6" x14ac:dyDescent="0.2">
      <c r="B1492" s="48"/>
      <c r="C1492" s="48"/>
      <c r="D1492" s="48"/>
      <c r="E1492" s="48"/>
      <c r="F1492" s="48"/>
    </row>
    <row r="1493" spans="2:6" x14ac:dyDescent="0.2">
      <c r="B1493" s="48"/>
      <c r="C1493" s="48"/>
      <c r="D1493" s="48"/>
      <c r="E1493" s="48"/>
      <c r="F1493" s="48"/>
    </row>
    <row r="1494" spans="2:6" x14ac:dyDescent="0.2">
      <c r="B1494" s="48"/>
      <c r="C1494" s="48"/>
      <c r="D1494" s="48"/>
      <c r="E1494" s="48"/>
      <c r="F1494" s="48"/>
    </row>
    <row r="1495" spans="2:6" x14ac:dyDescent="0.2">
      <c r="B1495" s="48"/>
      <c r="C1495" s="48"/>
      <c r="D1495" s="48"/>
      <c r="E1495" s="48"/>
      <c r="F1495" s="48"/>
    </row>
    <row r="1496" spans="2:6" x14ac:dyDescent="0.2">
      <c r="B1496" s="48"/>
      <c r="C1496" s="48"/>
      <c r="D1496" s="48"/>
      <c r="E1496" s="48"/>
      <c r="F1496" s="48"/>
    </row>
    <row r="1497" spans="2:6" x14ac:dyDescent="0.2">
      <c r="B1497" s="48"/>
      <c r="C1497" s="48"/>
      <c r="D1497" s="48"/>
      <c r="E1497" s="48"/>
      <c r="F1497" s="48"/>
    </row>
    <row r="1498" spans="2:6" x14ac:dyDescent="0.2">
      <c r="B1498" s="48"/>
      <c r="C1498" s="48"/>
      <c r="D1498" s="48"/>
      <c r="E1498" s="48"/>
      <c r="F1498" s="48"/>
    </row>
    <row r="1499" spans="2:6" x14ac:dyDescent="0.2">
      <c r="B1499" s="48"/>
      <c r="C1499" s="48"/>
      <c r="D1499" s="48"/>
      <c r="E1499" s="48"/>
      <c r="F1499" s="48"/>
    </row>
    <row r="1500" spans="2:6" x14ac:dyDescent="0.2">
      <c r="B1500" s="48"/>
      <c r="C1500" s="48"/>
      <c r="D1500" s="48"/>
      <c r="E1500" s="48"/>
      <c r="F1500" s="48"/>
    </row>
    <row r="1501" spans="2:6" x14ac:dyDescent="0.2">
      <c r="B1501" s="48"/>
      <c r="C1501" s="48"/>
      <c r="D1501" s="48"/>
      <c r="E1501" s="48"/>
      <c r="F1501" s="48"/>
    </row>
    <row r="1502" spans="2:6" x14ac:dyDescent="0.2">
      <c r="B1502" s="48"/>
      <c r="C1502" s="48"/>
      <c r="D1502" s="48"/>
      <c r="E1502" s="48"/>
      <c r="F1502" s="48"/>
    </row>
    <row r="1503" spans="2:6" x14ac:dyDescent="0.2">
      <c r="B1503" s="48"/>
      <c r="C1503" s="48"/>
      <c r="D1503" s="48"/>
      <c r="E1503" s="48"/>
      <c r="F1503" s="48"/>
    </row>
    <row r="1504" spans="2:6" x14ac:dyDescent="0.2">
      <c r="B1504" s="48"/>
      <c r="C1504" s="48"/>
      <c r="D1504" s="48"/>
      <c r="E1504" s="48"/>
      <c r="F1504" s="48"/>
    </row>
    <row r="1505" spans="2:6" x14ac:dyDescent="0.2">
      <c r="B1505" s="48"/>
      <c r="C1505" s="48"/>
      <c r="D1505" s="48"/>
      <c r="E1505" s="48"/>
      <c r="F1505" s="48"/>
    </row>
    <row r="1506" spans="2:6" x14ac:dyDescent="0.2">
      <c r="B1506" s="48"/>
      <c r="C1506" s="48"/>
      <c r="D1506" s="48"/>
      <c r="E1506" s="48"/>
      <c r="F1506" s="48"/>
    </row>
    <row r="1507" spans="2:6" x14ac:dyDescent="0.2">
      <c r="B1507" s="48"/>
      <c r="C1507" s="48"/>
      <c r="D1507" s="48"/>
      <c r="E1507" s="48"/>
      <c r="F1507" s="48"/>
    </row>
    <row r="1508" spans="2:6" x14ac:dyDescent="0.2">
      <c r="B1508" s="48"/>
      <c r="C1508" s="48"/>
      <c r="D1508" s="48"/>
      <c r="E1508" s="48"/>
      <c r="F1508" s="48"/>
    </row>
    <row r="1509" spans="2:6" x14ac:dyDescent="0.2">
      <c r="B1509" s="48"/>
      <c r="C1509" s="48"/>
      <c r="D1509" s="48"/>
      <c r="E1509" s="48"/>
      <c r="F1509" s="48"/>
    </row>
    <row r="1510" spans="2:6" x14ac:dyDescent="0.2">
      <c r="B1510" s="48"/>
      <c r="C1510" s="48"/>
      <c r="D1510" s="48"/>
      <c r="E1510" s="48"/>
      <c r="F1510" s="48"/>
    </row>
    <row r="1511" spans="2:6" x14ac:dyDescent="0.2">
      <c r="B1511" s="48"/>
      <c r="C1511" s="48"/>
      <c r="D1511" s="48"/>
      <c r="E1511" s="48"/>
      <c r="F1511" s="48"/>
    </row>
    <row r="1512" spans="2:6" x14ac:dyDescent="0.2">
      <c r="B1512" s="48"/>
      <c r="C1512" s="48"/>
      <c r="D1512" s="48"/>
      <c r="E1512" s="48"/>
      <c r="F1512" s="48"/>
    </row>
    <row r="1513" spans="2:6" x14ac:dyDescent="0.2">
      <c r="B1513" s="48"/>
      <c r="C1513" s="48"/>
      <c r="D1513" s="48"/>
      <c r="E1513" s="48"/>
      <c r="F1513" s="48"/>
    </row>
    <row r="1514" spans="2:6" x14ac:dyDescent="0.2">
      <c r="B1514" s="48"/>
      <c r="C1514" s="48"/>
      <c r="D1514" s="48"/>
      <c r="E1514" s="48"/>
      <c r="F1514" s="48"/>
    </row>
    <row r="1515" spans="2:6" x14ac:dyDescent="0.2">
      <c r="B1515" s="48"/>
      <c r="C1515" s="48"/>
      <c r="D1515" s="48"/>
      <c r="E1515" s="48"/>
      <c r="F1515" s="48"/>
    </row>
    <row r="1516" spans="2:6" x14ac:dyDescent="0.2">
      <c r="B1516" s="48"/>
      <c r="C1516" s="48"/>
      <c r="D1516" s="48"/>
      <c r="E1516" s="48"/>
      <c r="F1516" s="48"/>
    </row>
    <row r="1517" spans="2:6" x14ac:dyDescent="0.2">
      <c r="B1517" s="48"/>
      <c r="C1517" s="48"/>
      <c r="D1517" s="48"/>
      <c r="E1517" s="48"/>
      <c r="F1517" s="48"/>
    </row>
    <row r="1518" spans="2:6" x14ac:dyDescent="0.2">
      <c r="B1518" s="48"/>
      <c r="C1518" s="48"/>
      <c r="D1518" s="48"/>
      <c r="E1518" s="48"/>
      <c r="F1518" s="48"/>
    </row>
    <row r="1519" spans="2:6" x14ac:dyDescent="0.2">
      <c r="B1519" s="48"/>
      <c r="C1519" s="48"/>
      <c r="D1519" s="48"/>
      <c r="E1519" s="48"/>
      <c r="F1519" s="48"/>
    </row>
    <row r="1520" spans="2:6" x14ac:dyDescent="0.2">
      <c r="B1520" s="48"/>
      <c r="C1520" s="48"/>
      <c r="D1520" s="48"/>
      <c r="E1520" s="48"/>
      <c r="F1520" s="48"/>
    </row>
    <row r="1521" spans="2:6" x14ac:dyDescent="0.2">
      <c r="B1521" s="48"/>
      <c r="C1521" s="48"/>
      <c r="D1521" s="48"/>
      <c r="E1521" s="48"/>
      <c r="F1521" s="48"/>
    </row>
    <row r="1522" spans="2:6" x14ac:dyDescent="0.2">
      <c r="B1522" s="48"/>
      <c r="C1522" s="48"/>
      <c r="D1522" s="48"/>
      <c r="E1522" s="48"/>
      <c r="F1522" s="48"/>
    </row>
    <row r="1523" spans="2:6" x14ac:dyDescent="0.2">
      <c r="B1523" s="48"/>
      <c r="C1523" s="48"/>
      <c r="D1523" s="48"/>
      <c r="E1523" s="48"/>
      <c r="F1523" s="48"/>
    </row>
    <row r="1524" spans="2:6" x14ac:dyDescent="0.2">
      <c r="B1524" s="48"/>
      <c r="C1524" s="48"/>
      <c r="D1524" s="48"/>
      <c r="E1524" s="48"/>
      <c r="F1524" s="48"/>
    </row>
    <row r="1525" spans="2:6" x14ac:dyDescent="0.2">
      <c r="B1525" s="48"/>
      <c r="C1525" s="48"/>
      <c r="D1525" s="48"/>
      <c r="E1525" s="48"/>
      <c r="F1525" s="48"/>
    </row>
    <row r="1526" spans="2:6" x14ac:dyDescent="0.2">
      <c r="B1526" s="48"/>
      <c r="C1526" s="48"/>
      <c r="D1526" s="48"/>
      <c r="E1526" s="48"/>
      <c r="F1526" s="48"/>
    </row>
    <row r="1527" spans="2:6" x14ac:dyDescent="0.2">
      <c r="B1527" s="48"/>
      <c r="C1527" s="48"/>
      <c r="D1527" s="48"/>
      <c r="E1527" s="48"/>
      <c r="F1527" s="48"/>
    </row>
    <row r="1528" spans="2:6" x14ac:dyDescent="0.2">
      <c r="B1528" s="48"/>
      <c r="C1528" s="48"/>
      <c r="D1528" s="48"/>
      <c r="E1528" s="48"/>
      <c r="F1528" s="48"/>
    </row>
    <row r="1529" spans="2:6" x14ac:dyDescent="0.2">
      <c r="B1529" s="48"/>
      <c r="C1529" s="48"/>
      <c r="D1529" s="48"/>
      <c r="E1529" s="48"/>
      <c r="F1529" s="48"/>
    </row>
    <row r="1530" spans="2:6" x14ac:dyDescent="0.2">
      <c r="B1530" s="48"/>
      <c r="C1530" s="48"/>
      <c r="D1530" s="48"/>
      <c r="E1530" s="48"/>
      <c r="F1530" s="48"/>
    </row>
    <row r="1531" spans="2:6" x14ac:dyDescent="0.2">
      <c r="B1531" s="48"/>
      <c r="C1531" s="48"/>
      <c r="D1531" s="48"/>
      <c r="E1531" s="48"/>
      <c r="F1531" s="48"/>
    </row>
    <row r="1532" spans="2:6" x14ac:dyDescent="0.2">
      <c r="B1532" s="48"/>
      <c r="C1532" s="48"/>
      <c r="D1532" s="48"/>
      <c r="E1532" s="48"/>
      <c r="F1532" s="48"/>
    </row>
    <row r="1533" spans="2:6" x14ac:dyDescent="0.2">
      <c r="B1533" s="48"/>
      <c r="C1533" s="48"/>
      <c r="D1533" s="48"/>
      <c r="E1533" s="48"/>
      <c r="F1533" s="48"/>
    </row>
    <row r="1534" spans="2:6" x14ac:dyDescent="0.2">
      <c r="B1534" s="48"/>
      <c r="C1534" s="48"/>
      <c r="D1534" s="48"/>
      <c r="E1534" s="48"/>
      <c r="F1534" s="48"/>
    </row>
    <row r="1535" spans="2:6" x14ac:dyDescent="0.2">
      <c r="B1535" s="48"/>
      <c r="C1535" s="48"/>
      <c r="D1535" s="48"/>
      <c r="E1535" s="48"/>
      <c r="F1535" s="48"/>
    </row>
    <row r="1536" spans="2:6" x14ac:dyDescent="0.2">
      <c r="B1536" s="48"/>
      <c r="C1536" s="48"/>
      <c r="D1536" s="48"/>
      <c r="E1536" s="48"/>
      <c r="F1536" s="48"/>
    </row>
    <row r="1537" spans="2:6" x14ac:dyDescent="0.2">
      <c r="B1537" s="48"/>
      <c r="C1537" s="48"/>
      <c r="D1537" s="48"/>
      <c r="E1537" s="48"/>
      <c r="F1537" s="48"/>
    </row>
    <row r="1538" spans="2:6" x14ac:dyDescent="0.2">
      <c r="B1538" s="48"/>
      <c r="C1538" s="48"/>
      <c r="D1538" s="48"/>
      <c r="E1538" s="48"/>
      <c r="F1538" s="48"/>
    </row>
    <row r="1539" spans="2:6" x14ac:dyDescent="0.2">
      <c r="B1539" s="48"/>
      <c r="C1539" s="48"/>
      <c r="D1539" s="48"/>
      <c r="E1539" s="48"/>
      <c r="F1539" s="48"/>
    </row>
    <row r="1540" spans="2:6" x14ac:dyDescent="0.2">
      <c r="B1540" s="48"/>
      <c r="C1540" s="48"/>
      <c r="D1540" s="48"/>
      <c r="E1540" s="48"/>
      <c r="F1540" s="48"/>
    </row>
    <row r="1541" spans="2:6" x14ac:dyDescent="0.2">
      <c r="B1541" s="48"/>
      <c r="C1541" s="48"/>
      <c r="D1541" s="48"/>
      <c r="E1541" s="48"/>
      <c r="F1541" s="48"/>
    </row>
    <row r="1542" spans="2:6" x14ac:dyDescent="0.2">
      <c r="B1542" s="48"/>
      <c r="C1542" s="48"/>
      <c r="D1542" s="48"/>
      <c r="E1542" s="48"/>
      <c r="F1542" s="48"/>
    </row>
    <row r="1543" spans="2:6" x14ac:dyDescent="0.2">
      <c r="B1543" s="48"/>
      <c r="C1543" s="48"/>
      <c r="D1543" s="48"/>
      <c r="E1543" s="48"/>
      <c r="F1543" s="48"/>
    </row>
    <row r="1544" spans="2:6" x14ac:dyDescent="0.2">
      <c r="B1544" s="48"/>
      <c r="C1544" s="48"/>
      <c r="D1544" s="48"/>
      <c r="E1544" s="48"/>
      <c r="F1544" s="48"/>
    </row>
    <row r="1545" spans="2:6" x14ac:dyDescent="0.2">
      <c r="B1545" s="48"/>
      <c r="C1545" s="48"/>
      <c r="D1545" s="48"/>
      <c r="E1545" s="48"/>
      <c r="F1545" s="48"/>
    </row>
    <row r="1546" spans="2:6" x14ac:dyDescent="0.2">
      <c r="B1546" s="48"/>
      <c r="C1546" s="48"/>
      <c r="D1546" s="48"/>
      <c r="E1546" s="48"/>
      <c r="F1546" s="48"/>
    </row>
    <row r="1547" spans="2:6" x14ac:dyDescent="0.2">
      <c r="B1547" s="48"/>
      <c r="C1547" s="48"/>
      <c r="D1547" s="48"/>
      <c r="E1547" s="48"/>
      <c r="F1547" s="48"/>
    </row>
    <row r="1548" spans="2:6" x14ac:dyDescent="0.2">
      <c r="B1548" s="48"/>
      <c r="C1548" s="48"/>
      <c r="D1548" s="48"/>
      <c r="E1548" s="48"/>
      <c r="F1548" s="48"/>
    </row>
    <row r="1549" spans="2:6" x14ac:dyDescent="0.2">
      <c r="B1549" s="48"/>
      <c r="C1549" s="48"/>
      <c r="D1549" s="48"/>
      <c r="E1549" s="48"/>
      <c r="F1549" s="48"/>
    </row>
    <row r="1550" spans="2:6" x14ac:dyDescent="0.2">
      <c r="B1550" s="48"/>
      <c r="C1550" s="48"/>
      <c r="D1550" s="48"/>
      <c r="E1550" s="48"/>
      <c r="F1550" s="48"/>
    </row>
    <row r="1551" spans="2:6" x14ac:dyDescent="0.2">
      <c r="B1551" s="48"/>
      <c r="C1551" s="48"/>
      <c r="D1551" s="48"/>
      <c r="E1551" s="48"/>
      <c r="F1551" s="48"/>
    </row>
    <row r="1552" spans="2:6" x14ac:dyDescent="0.2">
      <c r="B1552" s="48"/>
      <c r="C1552" s="48"/>
      <c r="D1552" s="48"/>
      <c r="E1552" s="48"/>
      <c r="F1552" s="48"/>
    </row>
    <row r="1553" spans="2:6" x14ac:dyDescent="0.2">
      <c r="B1553" s="48"/>
      <c r="C1553" s="48"/>
      <c r="D1553" s="48"/>
      <c r="E1553" s="48"/>
      <c r="F1553" s="48"/>
    </row>
    <row r="1554" spans="2:6" x14ac:dyDescent="0.2">
      <c r="B1554" s="48"/>
      <c r="C1554" s="48"/>
      <c r="D1554" s="48"/>
      <c r="E1554" s="48"/>
      <c r="F1554" s="48"/>
    </row>
    <row r="1555" spans="2:6" x14ac:dyDescent="0.2">
      <c r="B1555" s="48"/>
      <c r="C1555" s="48"/>
      <c r="D1555" s="48"/>
      <c r="E1555" s="48"/>
      <c r="F1555" s="48"/>
    </row>
    <row r="1556" spans="2:6" x14ac:dyDescent="0.2">
      <c r="B1556" s="48"/>
      <c r="C1556" s="48"/>
      <c r="D1556" s="48"/>
      <c r="E1556" s="48"/>
      <c r="F1556" s="48"/>
    </row>
    <row r="1557" spans="2:6" x14ac:dyDescent="0.2">
      <c r="B1557" s="48"/>
      <c r="C1557" s="48"/>
      <c r="D1557" s="48"/>
      <c r="E1557" s="48"/>
      <c r="F1557" s="48"/>
    </row>
    <row r="1558" spans="2:6" x14ac:dyDescent="0.2">
      <c r="B1558" s="48"/>
      <c r="C1558" s="48"/>
      <c r="D1558" s="48"/>
      <c r="E1558" s="48"/>
      <c r="F1558" s="48"/>
    </row>
    <row r="1559" spans="2:6" x14ac:dyDescent="0.2">
      <c r="B1559" s="48"/>
      <c r="C1559" s="48"/>
      <c r="D1559" s="48"/>
      <c r="E1559" s="48"/>
      <c r="F1559" s="48"/>
    </row>
    <row r="1560" spans="2:6" x14ac:dyDescent="0.2">
      <c r="B1560" s="48"/>
      <c r="C1560" s="48"/>
      <c r="D1560" s="48"/>
      <c r="E1560" s="48"/>
      <c r="F1560" s="48"/>
    </row>
    <row r="1561" spans="2:6" x14ac:dyDescent="0.2">
      <c r="B1561" s="48"/>
      <c r="C1561" s="48"/>
      <c r="D1561" s="48"/>
      <c r="E1561" s="48"/>
      <c r="F1561" s="48"/>
    </row>
    <row r="1562" spans="2:6" x14ac:dyDescent="0.2">
      <c r="B1562" s="48"/>
      <c r="C1562" s="48"/>
      <c r="D1562" s="48"/>
      <c r="E1562" s="48"/>
      <c r="F1562" s="48"/>
    </row>
    <row r="1563" spans="2:6" x14ac:dyDescent="0.2">
      <c r="B1563" s="48"/>
      <c r="C1563" s="48"/>
      <c r="D1563" s="48"/>
      <c r="E1563" s="48"/>
      <c r="F1563" s="48"/>
    </row>
    <row r="1564" spans="2:6" x14ac:dyDescent="0.2">
      <c r="B1564" s="48"/>
      <c r="C1564" s="48"/>
      <c r="D1564" s="48"/>
      <c r="E1564" s="48"/>
      <c r="F1564" s="48"/>
    </row>
    <row r="1565" spans="2:6" x14ac:dyDescent="0.2">
      <c r="B1565" s="48"/>
      <c r="C1565" s="48"/>
      <c r="D1565" s="48"/>
      <c r="E1565" s="48"/>
      <c r="F1565" s="48"/>
    </row>
    <row r="1566" spans="2:6" x14ac:dyDescent="0.2">
      <c r="B1566" s="48"/>
      <c r="C1566" s="48"/>
      <c r="D1566" s="48"/>
      <c r="E1566" s="48"/>
      <c r="F1566" s="48"/>
    </row>
    <row r="1567" spans="2:6" x14ac:dyDescent="0.2">
      <c r="B1567" s="48"/>
      <c r="C1567" s="48"/>
      <c r="D1567" s="48"/>
      <c r="E1567" s="48"/>
      <c r="F1567" s="48"/>
    </row>
    <row r="1568" spans="2:6" x14ac:dyDescent="0.2">
      <c r="B1568" s="48"/>
      <c r="C1568" s="48"/>
      <c r="D1568" s="48"/>
      <c r="E1568" s="48"/>
      <c r="F1568" s="48"/>
    </row>
    <row r="1569" spans="2:6" x14ac:dyDescent="0.2">
      <c r="B1569" s="48"/>
      <c r="C1569" s="48"/>
      <c r="D1569" s="48"/>
      <c r="E1569" s="48"/>
      <c r="F1569" s="48"/>
    </row>
    <row r="1570" spans="2:6" x14ac:dyDescent="0.2">
      <c r="B1570" s="48"/>
      <c r="C1570" s="48"/>
      <c r="D1570" s="48"/>
      <c r="E1570" s="48"/>
      <c r="F1570" s="48"/>
    </row>
    <row r="1571" spans="2:6" x14ac:dyDescent="0.2">
      <c r="B1571" s="48"/>
      <c r="C1571" s="48"/>
      <c r="D1571" s="48"/>
      <c r="E1571" s="48"/>
      <c r="F1571" s="48"/>
    </row>
    <row r="1572" spans="2:6" x14ac:dyDescent="0.2">
      <c r="B1572" s="48"/>
      <c r="C1572" s="48"/>
      <c r="D1572" s="48"/>
      <c r="E1572" s="48"/>
      <c r="F1572" s="48"/>
    </row>
    <row r="1573" spans="2:6" x14ac:dyDescent="0.2">
      <c r="B1573" s="48"/>
      <c r="C1573" s="48"/>
      <c r="D1573" s="48"/>
      <c r="E1573" s="48"/>
      <c r="F1573" s="48"/>
    </row>
    <row r="1574" spans="2:6" x14ac:dyDescent="0.2">
      <c r="B1574" s="48"/>
      <c r="C1574" s="48"/>
      <c r="D1574" s="48"/>
      <c r="E1574" s="48"/>
      <c r="F1574" s="48"/>
    </row>
    <row r="1575" spans="2:6" x14ac:dyDescent="0.2">
      <c r="B1575" s="48"/>
      <c r="C1575" s="48"/>
      <c r="D1575" s="48"/>
      <c r="E1575" s="48"/>
      <c r="F1575" s="48"/>
    </row>
    <row r="1576" spans="2:6" x14ac:dyDescent="0.2">
      <c r="B1576" s="48"/>
      <c r="C1576" s="48"/>
      <c r="D1576" s="48"/>
      <c r="E1576" s="48"/>
      <c r="F1576" s="48"/>
    </row>
    <row r="1577" spans="2:6" x14ac:dyDescent="0.2">
      <c r="B1577" s="48"/>
      <c r="C1577" s="48"/>
      <c r="D1577" s="48"/>
      <c r="E1577" s="48"/>
      <c r="F1577" s="48"/>
    </row>
    <row r="1578" spans="2:6" x14ac:dyDescent="0.2">
      <c r="B1578" s="48"/>
      <c r="C1578" s="48"/>
      <c r="D1578" s="48"/>
      <c r="E1578" s="48"/>
      <c r="F1578" s="48"/>
    </row>
    <row r="1579" spans="2:6" x14ac:dyDescent="0.2">
      <c r="B1579" s="48"/>
      <c r="C1579" s="48"/>
      <c r="D1579" s="48"/>
      <c r="E1579" s="48"/>
      <c r="F1579" s="48"/>
    </row>
    <row r="1580" spans="2:6" x14ac:dyDescent="0.2">
      <c r="B1580" s="48"/>
      <c r="C1580" s="48"/>
      <c r="D1580" s="48"/>
      <c r="E1580" s="48"/>
      <c r="F1580" s="48"/>
    </row>
    <row r="1581" spans="2:6" x14ac:dyDescent="0.2">
      <c r="B1581" s="48"/>
      <c r="C1581" s="48"/>
      <c r="D1581" s="48"/>
      <c r="E1581" s="48"/>
      <c r="F1581" s="48"/>
    </row>
    <row r="1582" spans="2:6" x14ac:dyDescent="0.2">
      <c r="B1582" s="48"/>
      <c r="C1582" s="48"/>
      <c r="D1582" s="48"/>
      <c r="E1582" s="48"/>
      <c r="F1582" s="48"/>
    </row>
    <row r="1583" spans="2:6" x14ac:dyDescent="0.2">
      <c r="B1583" s="48"/>
      <c r="C1583" s="48"/>
      <c r="D1583" s="48"/>
      <c r="E1583" s="48"/>
      <c r="F1583" s="48"/>
    </row>
    <row r="1584" spans="2:6" x14ac:dyDescent="0.2">
      <c r="B1584" s="48"/>
      <c r="C1584" s="48"/>
      <c r="D1584" s="48"/>
      <c r="E1584" s="48"/>
      <c r="F1584" s="48"/>
    </row>
    <row r="1585" spans="2:6" x14ac:dyDescent="0.2">
      <c r="B1585" s="48"/>
      <c r="C1585" s="48"/>
      <c r="D1585" s="48"/>
      <c r="E1585" s="48"/>
      <c r="F1585" s="48"/>
    </row>
    <row r="1586" spans="2:6" x14ac:dyDescent="0.2">
      <c r="B1586" s="48"/>
      <c r="C1586" s="48"/>
      <c r="D1586" s="48"/>
      <c r="E1586" s="48"/>
      <c r="F1586" s="48"/>
    </row>
    <row r="1587" spans="2:6" x14ac:dyDescent="0.2">
      <c r="B1587" s="48"/>
      <c r="C1587" s="48"/>
      <c r="D1587" s="48"/>
      <c r="E1587" s="48"/>
      <c r="F1587" s="48"/>
    </row>
    <row r="1588" spans="2:6" x14ac:dyDescent="0.2">
      <c r="B1588" s="48"/>
      <c r="C1588" s="48"/>
      <c r="D1588" s="48"/>
      <c r="E1588" s="48"/>
      <c r="F1588" s="48"/>
    </row>
    <row r="1589" spans="2:6" x14ac:dyDescent="0.2">
      <c r="B1589" s="48"/>
      <c r="C1589" s="48"/>
      <c r="D1589" s="48"/>
      <c r="E1589" s="48"/>
      <c r="F1589" s="48"/>
    </row>
    <row r="1590" spans="2:6" x14ac:dyDescent="0.2">
      <c r="B1590" s="48"/>
      <c r="C1590" s="48"/>
      <c r="D1590" s="48"/>
      <c r="E1590" s="48"/>
      <c r="F1590" s="48"/>
    </row>
    <row r="1591" spans="2:6" x14ac:dyDescent="0.2">
      <c r="B1591" s="48"/>
      <c r="C1591" s="48"/>
      <c r="D1591" s="48"/>
      <c r="E1591" s="48"/>
      <c r="F1591" s="48"/>
    </row>
    <row r="1592" spans="2:6" x14ac:dyDescent="0.2">
      <c r="B1592" s="48"/>
      <c r="C1592" s="48"/>
      <c r="D1592" s="48"/>
      <c r="E1592" s="48"/>
      <c r="F1592" s="48"/>
    </row>
    <row r="1593" spans="2:6" x14ac:dyDescent="0.2">
      <c r="B1593" s="48"/>
      <c r="C1593" s="48"/>
      <c r="D1593" s="48"/>
      <c r="E1593" s="48"/>
      <c r="F1593" s="48"/>
    </row>
    <row r="1594" spans="2:6" x14ac:dyDescent="0.2">
      <c r="B1594" s="48"/>
      <c r="C1594" s="48"/>
      <c r="D1594" s="48"/>
      <c r="E1594" s="48"/>
      <c r="F1594" s="48"/>
    </row>
    <row r="1595" spans="2:6" x14ac:dyDescent="0.2">
      <c r="B1595" s="48"/>
      <c r="C1595" s="48"/>
      <c r="D1595" s="48"/>
      <c r="E1595" s="48"/>
      <c r="F1595" s="48"/>
    </row>
    <row r="1596" spans="2:6" x14ac:dyDescent="0.2">
      <c r="B1596" s="48"/>
      <c r="C1596" s="48"/>
      <c r="D1596" s="48"/>
      <c r="E1596" s="48"/>
      <c r="F1596" s="48"/>
    </row>
    <row r="1597" spans="2:6" x14ac:dyDescent="0.2">
      <c r="B1597" s="48"/>
      <c r="C1597" s="48"/>
      <c r="D1597" s="48"/>
      <c r="E1597" s="48"/>
      <c r="F1597" s="48"/>
    </row>
    <row r="1598" spans="2:6" x14ac:dyDescent="0.2">
      <c r="B1598" s="48"/>
      <c r="C1598" s="48"/>
      <c r="D1598" s="48"/>
      <c r="E1598" s="48"/>
      <c r="F1598" s="48"/>
    </row>
    <row r="1599" spans="2:6" x14ac:dyDescent="0.2">
      <c r="B1599" s="48"/>
      <c r="C1599" s="48"/>
      <c r="D1599" s="48"/>
      <c r="E1599" s="48"/>
      <c r="F1599" s="48"/>
    </row>
    <row r="1600" spans="2:6" x14ac:dyDescent="0.2">
      <c r="B1600" s="48"/>
      <c r="C1600" s="48"/>
      <c r="D1600" s="48"/>
      <c r="E1600" s="48"/>
      <c r="F1600" s="48"/>
    </row>
    <row r="1601" spans="2:6" x14ac:dyDescent="0.2">
      <c r="B1601" s="48"/>
      <c r="C1601" s="48"/>
      <c r="D1601" s="48"/>
      <c r="E1601" s="48"/>
      <c r="F1601" s="48"/>
    </row>
    <row r="1602" spans="2:6" x14ac:dyDescent="0.2">
      <c r="B1602" s="48"/>
      <c r="C1602" s="48"/>
      <c r="D1602" s="48"/>
      <c r="E1602" s="48"/>
      <c r="F1602" s="48"/>
    </row>
    <row r="1603" spans="2:6" x14ac:dyDescent="0.2">
      <c r="B1603" s="48"/>
      <c r="C1603" s="48"/>
      <c r="D1603" s="48"/>
      <c r="E1603" s="48"/>
      <c r="F1603" s="48"/>
    </row>
    <row r="1604" spans="2:6" x14ac:dyDescent="0.2">
      <c r="B1604" s="48"/>
      <c r="C1604" s="48"/>
      <c r="D1604" s="48"/>
      <c r="E1604" s="48"/>
      <c r="F1604" s="48"/>
    </row>
    <row r="1605" spans="2:6" x14ac:dyDescent="0.2">
      <c r="B1605" s="48"/>
      <c r="C1605" s="48"/>
      <c r="D1605" s="48"/>
      <c r="E1605" s="48"/>
      <c r="F1605" s="48"/>
    </row>
    <row r="1606" spans="2:6" x14ac:dyDescent="0.2">
      <c r="B1606" s="48"/>
      <c r="C1606" s="48"/>
      <c r="D1606" s="48"/>
      <c r="E1606" s="48"/>
      <c r="F1606" s="48"/>
    </row>
    <row r="1607" spans="2:6" x14ac:dyDescent="0.2">
      <c r="B1607" s="48"/>
      <c r="C1607" s="48"/>
      <c r="D1607" s="48"/>
      <c r="E1607" s="48"/>
      <c r="F1607" s="48"/>
    </row>
    <row r="1608" spans="2:6" x14ac:dyDescent="0.2">
      <c r="B1608" s="48"/>
      <c r="C1608" s="48"/>
      <c r="D1608" s="48"/>
      <c r="E1608" s="48"/>
      <c r="F1608" s="48"/>
    </row>
    <row r="1609" spans="2:6" x14ac:dyDescent="0.2">
      <c r="B1609" s="48"/>
      <c r="C1609" s="48"/>
      <c r="D1609" s="48"/>
      <c r="E1609" s="48"/>
      <c r="F1609" s="48"/>
    </row>
    <row r="1610" spans="2:6" x14ac:dyDescent="0.2">
      <c r="B1610" s="48"/>
      <c r="C1610" s="48"/>
      <c r="D1610" s="48"/>
      <c r="E1610" s="48"/>
      <c r="F1610" s="48"/>
    </row>
    <row r="1611" spans="2:6" x14ac:dyDescent="0.2">
      <c r="B1611" s="48"/>
      <c r="C1611" s="48"/>
      <c r="D1611" s="48"/>
      <c r="E1611" s="48"/>
      <c r="F1611" s="48"/>
    </row>
    <row r="1612" spans="2:6" x14ac:dyDescent="0.2">
      <c r="B1612" s="48"/>
      <c r="C1612" s="48"/>
      <c r="D1612" s="48"/>
      <c r="E1612" s="48"/>
      <c r="F1612" s="48"/>
    </row>
    <row r="1613" spans="2:6" x14ac:dyDescent="0.2">
      <c r="B1613" s="48"/>
      <c r="C1613" s="48"/>
      <c r="D1613" s="48"/>
      <c r="E1613" s="48"/>
      <c r="F1613" s="48"/>
    </row>
    <row r="1614" spans="2:6" x14ac:dyDescent="0.2">
      <c r="B1614" s="48"/>
      <c r="C1614" s="48"/>
      <c r="D1614" s="48"/>
      <c r="E1614" s="48"/>
      <c r="F1614" s="48"/>
    </row>
    <row r="1615" spans="2:6" x14ac:dyDescent="0.2">
      <c r="B1615" s="48"/>
      <c r="C1615" s="48"/>
      <c r="D1615" s="48"/>
      <c r="E1615" s="48"/>
      <c r="F1615" s="48"/>
    </row>
    <row r="1616" spans="2:6" x14ac:dyDescent="0.2">
      <c r="B1616" s="48"/>
      <c r="C1616" s="48"/>
      <c r="D1616" s="48"/>
      <c r="E1616" s="48"/>
      <c r="F1616" s="48"/>
    </row>
    <row r="1617" spans="2:6" x14ac:dyDescent="0.2">
      <c r="B1617" s="48"/>
      <c r="C1617" s="48"/>
      <c r="D1617" s="48"/>
      <c r="E1617" s="48"/>
      <c r="F1617" s="48"/>
    </row>
    <row r="1618" spans="2:6" x14ac:dyDescent="0.2">
      <c r="B1618" s="48"/>
      <c r="C1618" s="48"/>
      <c r="D1618" s="48"/>
      <c r="E1618" s="48"/>
      <c r="F1618" s="48"/>
    </row>
    <row r="1619" spans="2:6" x14ac:dyDescent="0.2">
      <c r="B1619" s="48"/>
      <c r="C1619" s="48"/>
      <c r="D1619" s="48"/>
      <c r="E1619" s="48"/>
      <c r="F1619" s="48"/>
    </row>
    <row r="1620" spans="2:6" x14ac:dyDescent="0.2">
      <c r="B1620" s="48"/>
      <c r="C1620" s="48"/>
      <c r="D1620" s="48"/>
      <c r="E1620" s="48"/>
      <c r="F1620" s="48"/>
    </row>
    <row r="1621" spans="2:6" x14ac:dyDescent="0.2">
      <c r="B1621" s="48"/>
      <c r="C1621" s="48"/>
      <c r="D1621" s="48"/>
      <c r="E1621" s="48"/>
      <c r="F1621" s="48"/>
    </row>
    <row r="1622" spans="2:6" x14ac:dyDescent="0.2">
      <c r="B1622" s="48"/>
      <c r="C1622" s="48"/>
      <c r="D1622" s="48"/>
      <c r="E1622" s="48"/>
      <c r="F1622" s="48"/>
    </row>
    <row r="1623" spans="2:6" x14ac:dyDescent="0.2">
      <c r="B1623" s="48"/>
      <c r="C1623" s="48"/>
      <c r="D1623" s="48"/>
      <c r="E1623" s="48"/>
      <c r="F1623" s="48"/>
    </row>
    <row r="1624" spans="2:6" x14ac:dyDescent="0.2">
      <c r="B1624" s="48"/>
      <c r="C1624" s="48"/>
      <c r="D1624" s="48"/>
      <c r="E1624" s="48"/>
      <c r="F1624" s="48"/>
    </row>
    <row r="1625" spans="2:6" x14ac:dyDescent="0.2">
      <c r="B1625" s="48"/>
      <c r="C1625" s="48"/>
      <c r="D1625" s="48"/>
      <c r="E1625" s="48"/>
      <c r="F1625" s="48"/>
    </row>
    <row r="1626" spans="2:6" x14ac:dyDescent="0.2">
      <c r="B1626" s="48"/>
      <c r="C1626" s="48"/>
      <c r="D1626" s="48"/>
      <c r="E1626" s="48"/>
      <c r="F1626" s="48"/>
    </row>
    <row r="1627" spans="2:6" x14ac:dyDescent="0.2">
      <c r="B1627" s="48"/>
      <c r="C1627" s="48"/>
      <c r="D1627" s="48"/>
      <c r="E1627" s="48"/>
      <c r="F1627" s="48"/>
    </row>
    <row r="1628" spans="2:6" x14ac:dyDescent="0.2">
      <c r="B1628" s="48"/>
      <c r="C1628" s="48"/>
      <c r="D1628" s="48"/>
      <c r="E1628" s="48"/>
      <c r="F1628" s="48"/>
    </row>
    <row r="1629" spans="2:6" x14ac:dyDescent="0.2">
      <c r="B1629" s="48"/>
      <c r="C1629" s="48"/>
      <c r="D1629" s="48"/>
      <c r="E1629" s="48"/>
      <c r="F1629" s="48"/>
    </row>
    <row r="1630" spans="2:6" x14ac:dyDescent="0.2">
      <c r="B1630" s="48"/>
      <c r="C1630" s="48"/>
      <c r="D1630" s="48"/>
      <c r="E1630" s="48"/>
      <c r="F1630" s="48"/>
    </row>
    <row r="1631" spans="2:6" x14ac:dyDescent="0.2">
      <c r="B1631" s="48"/>
      <c r="C1631" s="48"/>
      <c r="D1631" s="48"/>
      <c r="E1631" s="48"/>
      <c r="F1631" s="48"/>
    </row>
    <row r="1632" spans="2:6" x14ac:dyDescent="0.2">
      <c r="B1632" s="48"/>
      <c r="C1632" s="48"/>
      <c r="D1632" s="48"/>
      <c r="E1632" s="48"/>
      <c r="F1632" s="48"/>
    </row>
    <row r="1633" spans="2:6" x14ac:dyDescent="0.2">
      <c r="B1633" s="48"/>
      <c r="C1633" s="48"/>
      <c r="D1633" s="48"/>
      <c r="E1633" s="48"/>
      <c r="F1633" s="48"/>
    </row>
    <row r="1634" spans="2:6" x14ac:dyDescent="0.2">
      <c r="B1634" s="48"/>
      <c r="C1634" s="48"/>
      <c r="D1634" s="48"/>
      <c r="E1634" s="48"/>
      <c r="F1634" s="48"/>
    </row>
    <row r="1635" spans="2:6" x14ac:dyDescent="0.2">
      <c r="B1635" s="48"/>
      <c r="C1635" s="48"/>
      <c r="D1635" s="48"/>
      <c r="E1635" s="48"/>
      <c r="F1635" s="48"/>
    </row>
    <row r="1636" spans="2:6" x14ac:dyDescent="0.2">
      <c r="B1636" s="48"/>
      <c r="C1636" s="48"/>
      <c r="D1636" s="48"/>
      <c r="E1636" s="48"/>
      <c r="F1636" s="48"/>
    </row>
    <row r="1637" spans="2:6" x14ac:dyDescent="0.2">
      <c r="B1637" s="48"/>
      <c r="C1637" s="48"/>
      <c r="D1637" s="48"/>
      <c r="E1637" s="48"/>
      <c r="F1637" s="48"/>
    </row>
    <row r="1638" spans="2:6" x14ac:dyDescent="0.2">
      <c r="B1638" s="48"/>
      <c r="C1638" s="48"/>
      <c r="D1638" s="48"/>
      <c r="E1638" s="48"/>
      <c r="F1638" s="48"/>
    </row>
    <row r="1639" spans="2:6" x14ac:dyDescent="0.2">
      <c r="B1639" s="48"/>
      <c r="C1639" s="48"/>
      <c r="D1639" s="48"/>
      <c r="E1639" s="48"/>
      <c r="F1639" s="48"/>
    </row>
    <row r="1640" spans="2:6" x14ac:dyDescent="0.2">
      <c r="B1640" s="48"/>
      <c r="C1640" s="48"/>
      <c r="D1640" s="48"/>
      <c r="E1640" s="48"/>
      <c r="F1640" s="48"/>
    </row>
    <row r="1641" spans="2:6" x14ac:dyDescent="0.2">
      <c r="B1641" s="48"/>
      <c r="C1641" s="48"/>
      <c r="D1641" s="48"/>
      <c r="E1641" s="48"/>
      <c r="F1641" s="48"/>
    </row>
    <row r="1642" spans="2:6" x14ac:dyDescent="0.2">
      <c r="B1642" s="48"/>
      <c r="C1642" s="48"/>
      <c r="D1642" s="48"/>
      <c r="E1642" s="48"/>
      <c r="F1642" s="48"/>
    </row>
    <row r="1643" spans="2:6" x14ac:dyDescent="0.2">
      <c r="B1643" s="48"/>
      <c r="C1643" s="48"/>
      <c r="D1643" s="48"/>
      <c r="E1643" s="48"/>
      <c r="F1643" s="48"/>
    </row>
    <row r="1644" spans="2:6" x14ac:dyDescent="0.2">
      <c r="B1644" s="48"/>
      <c r="C1644" s="48"/>
      <c r="D1644" s="48"/>
      <c r="E1644" s="48"/>
      <c r="F1644" s="48"/>
    </row>
    <row r="1645" spans="2:6" x14ac:dyDescent="0.2">
      <c r="B1645" s="48"/>
      <c r="C1645" s="48"/>
      <c r="D1645" s="48"/>
      <c r="E1645" s="48"/>
      <c r="F1645" s="48"/>
    </row>
    <row r="1646" spans="2:6" x14ac:dyDescent="0.2">
      <c r="B1646" s="48"/>
      <c r="C1646" s="48"/>
      <c r="D1646" s="48"/>
      <c r="E1646" s="48"/>
      <c r="F1646" s="48"/>
    </row>
    <row r="1647" spans="2:6" x14ac:dyDescent="0.2">
      <c r="B1647" s="48"/>
      <c r="C1647" s="48"/>
      <c r="D1647" s="48"/>
      <c r="E1647" s="48"/>
      <c r="F1647" s="48"/>
    </row>
    <row r="1648" spans="2:6" x14ac:dyDescent="0.2">
      <c r="B1648" s="48"/>
      <c r="C1648" s="48"/>
      <c r="D1648" s="48"/>
      <c r="E1648" s="48"/>
      <c r="F1648" s="48"/>
    </row>
    <row r="1649" spans="2:6" x14ac:dyDescent="0.2">
      <c r="B1649" s="48"/>
      <c r="C1649" s="48"/>
      <c r="D1649" s="48"/>
      <c r="E1649" s="48"/>
      <c r="F1649" s="48"/>
    </row>
    <row r="1650" spans="2:6" x14ac:dyDescent="0.2">
      <c r="B1650" s="48"/>
      <c r="C1650" s="48"/>
      <c r="D1650" s="48"/>
      <c r="E1650" s="48"/>
      <c r="F1650" s="48"/>
    </row>
    <row r="1651" spans="2:6" x14ac:dyDescent="0.2">
      <c r="B1651" s="48"/>
      <c r="C1651" s="48"/>
      <c r="D1651" s="48"/>
      <c r="E1651" s="48"/>
      <c r="F1651" s="48"/>
    </row>
    <row r="1652" spans="2:6" x14ac:dyDescent="0.2">
      <c r="B1652" s="48"/>
      <c r="C1652" s="48"/>
      <c r="D1652" s="48"/>
      <c r="E1652" s="48"/>
      <c r="F1652" s="48"/>
    </row>
    <row r="1653" spans="2:6" x14ac:dyDescent="0.2">
      <c r="B1653" s="48"/>
      <c r="C1653" s="48"/>
      <c r="D1653" s="48"/>
      <c r="E1653" s="48"/>
      <c r="F1653" s="48"/>
    </row>
    <row r="1654" spans="2:6" x14ac:dyDescent="0.2">
      <c r="B1654" s="48"/>
      <c r="C1654" s="48"/>
      <c r="D1654" s="48"/>
      <c r="E1654" s="48"/>
      <c r="F1654" s="48"/>
    </row>
    <row r="1655" spans="2:6" x14ac:dyDescent="0.2">
      <c r="B1655" s="48"/>
      <c r="C1655" s="48"/>
      <c r="D1655" s="48"/>
      <c r="E1655" s="48"/>
      <c r="F1655" s="48"/>
    </row>
    <row r="1656" spans="2:6" x14ac:dyDescent="0.2">
      <c r="B1656" s="48"/>
      <c r="C1656" s="48"/>
      <c r="D1656" s="48"/>
      <c r="E1656" s="48"/>
      <c r="F1656" s="48"/>
    </row>
    <row r="1657" spans="2:6" x14ac:dyDescent="0.2">
      <c r="B1657" s="48"/>
      <c r="C1657" s="48"/>
      <c r="D1657" s="48"/>
      <c r="E1657" s="48"/>
      <c r="F1657" s="48"/>
    </row>
    <row r="1658" spans="2:6" x14ac:dyDescent="0.2">
      <c r="B1658" s="48"/>
      <c r="C1658" s="48"/>
      <c r="D1658" s="48"/>
      <c r="E1658" s="48"/>
      <c r="F1658" s="48"/>
    </row>
    <row r="1659" spans="2:6" x14ac:dyDescent="0.2">
      <c r="B1659" s="48"/>
      <c r="C1659" s="48"/>
      <c r="D1659" s="48"/>
      <c r="E1659" s="48"/>
      <c r="F1659" s="48"/>
    </row>
    <row r="1660" spans="2:6" x14ac:dyDescent="0.2">
      <c r="B1660" s="48"/>
      <c r="C1660" s="48"/>
      <c r="D1660" s="48"/>
      <c r="E1660" s="48"/>
      <c r="F1660" s="48"/>
    </row>
    <row r="1661" spans="2:6" x14ac:dyDescent="0.2">
      <c r="B1661" s="48"/>
      <c r="C1661" s="48"/>
      <c r="D1661" s="48"/>
      <c r="E1661" s="48"/>
      <c r="F1661" s="48"/>
    </row>
    <row r="1662" spans="2:6" x14ac:dyDescent="0.2">
      <c r="B1662" s="48"/>
      <c r="C1662" s="48"/>
      <c r="D1662" s="48"/>
      <c r="E1662" s="48"/>
      <c r="F1662" s="48"/>
    </row>
    <row r="1663" spans="2:6" x14ac:dyDescent="0.2">
      <c r="B1663" s="48"/>
      <c r="C1663" s="48"/>
      <c r="D1663" s="48"/>
      <c r="E1663" s="48"/>
      <c r="F1663" s="48"/>
    </row>
    <row r="1664" spans="2:6" x14ac:dyDescent="0.2">
      <c r="B1664" s="48"/>
      <c r="C1664" s="48"/>
      <c r="D1664" s="48"/>
      <c r="E1664" s="48"/>
      <c r="F1664" s="48"/>
    </row>
    <row r="1665" spans="2:6" x14ac:dyDescent="0.2">
      <c r="B1665" s="48"/>
      <c r="C1665" s="48"/>
      <c r="D1665" s="48"/>
      <c r="E1665" s="48"/>
      <c r="F1665" s="48"/>
    </row>
    <row r="1666" spans="2:6" x14ac:dyDescent="0.2">
      <c r="B1666" s="48"/>
      <c r="C1666" s="48"/>
      <c r="D1666" s="48"/>
      <c r="E1666" s="48"/>
      <c r="F1666" s="48"/>
    </row>
    <row r="1667" spans="2:6" x14ac:dyDescent="0.2">
      <c r="B1667" s="48"/>
      <c r="C1667" s="48"/>
      <c r="D1667" s="48"/>
      <c r="E1667" s="48"/>
      <c r="F1667" s="48"/>
    </row>
    <row r="1668" spans="2:6" x14ac:dyDescent="0.2">
      <c r="B1668" s="48"/>
      <c r="C1668" s="48"/>
      <c r="D1668" s="48"/>
      <c r="E1668" s="48"/>
      <c r="F1668" s="48"/>
    </row>
    <row r="1669" spans="2:6" x14ac:dyDescent="0.2">
      <c r="B1669" s="48"/>
      <c r="C1669" s="48"/>
      <c r="D1669" s="48"/>
      <c r="E1669" s="48"/>
      <c r="F1669" s="48"/>
    </row>
    <row r="1670" spans="2:6" x14ac:dyDescent="0.2">
      <c r="B1670" s="48"/>
      <c r="C1670" s="48"/>
      <c r="D1670" s="48"/>
      <c r="E1670" s="48"/>
      <c r="F1670" s="48"/>
    </row>
    <row r="1671" spans="2:6" x14ac:dyDescent="0.2">
      <c r="B1671" s="48"/>
      <c r="C1671" s="48"/>
      <c r="D1671" s="48"/>
      <c r="E1671" s="48"/>
      <c r="F1671" s="48"/>
    </row>
    <row r="1672" spans="2:6" x14ac:dyDescent="0.2">
      <c r="B1672" s="48"/>
      <c r="C1672" s="48"/>
      <c r="D1672" s="48"/>
      <c r="E1672" s="48"/>
      <c r="F1672" s="48"/>
    </row>
    <row r="1673" spans="2:6" x14ac:dyDescent="0.2">
      <c r="B1673" s="48"/>
      <c r="C1673" s="48"/>
      <c r="D1673" s="48"/>
      <c r="E1673" s="48"/>
      <c r="F1673" s="48"/>
    </row>
    <row r="1674" spans="2:6" x14ac:dyDescent="0.2">
      <c r="B1674" s="48"/>
      <c r="C1674" s="48"/>
      <c r="D1674" s="48"/>
      <c r="E1674" s="48"/>
      <c r="F1674" s="48"/>
    </row>
    <row r="1675" spans="2:6" x14ac:dyDescent="0.2">
      <c r="B1675" s="48"/>
      <c r="C1675" s="48"/>
      <c r="D1675" s="48"/>
      <c r="E1675" s="48"/>
      <c r="F1675" s="48"/>
    </row>
    <row r="1676" spans="2:6" x14ac:dyDescent="0.2">
      <c r="B1676" s="48"/>
      <c r="C1676" s="48"/>
      <c r="D1676" s="48"/>
      <c r="E1676" s="48"/>
      <c r="F1676" s="48"/>
    </row>
    <row r="1677" spans="2:6" x14ac:dyDescent="0.2">
      <c r="B1677" s="48"/>
      <c r="C1677" s="48"/>
      <c r="D1677" s="48"/>
      <c r="E1677" s="48"/>
      <c r="F1677" s="48"/>
    </row>
    <row r="1678" spans="2:6" x14ac:dyDescent="0.2">
      <c r="B1678" s="48"/>
      <c r="C1678" s="48"/>
      <c r="D1678" s="48"/>
      <c r="E1678" s="48"/>
      <c r="F1678" s="48"/>
    </row>
    <row r="1679" spans="2:6" x14ac:dyDescent="0.2">
      <c r="B1679" s="48"/>
      <c r="C1679" s="48"/>
      <c r="D1679" s="48"/>
      <c r="E1679" s="48"/>
      <c r="F1679" s="48"/>
    </row>
    <row r="1680" spans="2:6" x14ac:dyDescent="0.2">
      <c r="B1680" s="48"/>
      <c r="C1680" s="48"/>
      <c r="D1680" s="48"/>
      <c r="E1680" s="48"/>
      <c r="F1680" s="48"/>
    </row>
    <row r="1681" spans="2:6" x14ac:dyDescent="0.2">
      <c r="B1681" s="48"/>
      <c r="C1681" s="48"/>
      <c r="D1681" s="48"/>
      <c r="E1681" s="48"/>
      <c r="F1681" s="48"/>
    </row>
    <row r="1682" spans="2:6" x14ac:dyDescent="0.2">
      <c r="B1682" s="48"/>
      <c r="C1682" s="48"/>
      <c r="D1682" s="48"/>
      <c r="E1682" s="48"/>
      <c r="F1682" s="48"/>
    </row>
    <row r="1683" spans="2:6" x14ac:dyDescent="0.2">
      <c r="B1683" s="48"/>
      <c r="C1683" s="48"/>
      <c r="D1683" s="48"/>
      <c r="E1683" s="48"/>
      <c r="F1683" s="48"/>
    </row>
    <row r="1684" spans="2:6" x14ac:dyDescent="0.2">
      <c r="B1684" s="48"/>
      <c r="C1684" s="48"/>
      <c r="D1684" s="48"/>
      <c r="E1684" s="48"/>
      <c r="F1684" s="48"/>
    </row>
    <row r="1685" spans="2:6" x14ac:dyDescent="0.2">
      <c r="B1685" s="48"/>
      <c r="C1685" s="48"/>
      <c r="D1685" s="48"/>
      <c r="E1685" s="48"/>
      <c r="F1685" s="48"/>
    </row>
    <row r="1686" spans="2:6" x14ac:dyDescent="0.2">
      <c r="B1686" s="48"/>
      <c r="C1686" s="48"/>
      <c r="D1686" s="48"/>
      <c r="E1686" s="48"/>
      <c r="F1686" s="48"/>
    </row>
    <row r="1687" spans="2:6" x14ac:dyDescent="0.2">
      <c r="B1687" s="48"/>
      <c r="C1687" s="48"/>
      <c r="D1687" s="48"/>
      <c r="E1687" s="48"/>
      <c r="F1687" s="48"/>
    </row>
    <row r="1688" spans="2:6" x14ac:dyDescent="0.2">
      <c r="B1688" s="48"/>
      <c r="C1688" s="48"/>
      <c r="D1688" s="48"/>
      <c r="E1688" s="48"/>
      <c r="F1688" s="48"/>
    </row>
    <row r="1689" spans="2:6" x14ac:dyDescent="0.2">
      <c r="B1689" s="48"/>
      <c r="C1689" s="48"/>
      <c r="D1689" s="48"/>
      <c r="E1689" s="48"/>
      <c r="F1689" s="48"/>
    </row>
    <row r="1690" spans="2:6" x14ac:dyDescent="0.2">
      <c r="B1690" s="48"/>
      <c r="C1690" s="48"/>
      <c r="D1690" s="48"/>
      <c r="E1690" s="48"/>
      <c r="F1690" s="48"/>
    </row>
    <row r="1691" spans="2:6" x14ac:dyDescent="0.2">
      <c r="B1691" s="48"/>
      <c r="C1691" s="48"/>
      <c r="D1691" s="48"/>
      <c r="E1691" s="48"/>
      <c r="F1691" s="48"/>
    </row>
    <row r="1692" spans="2:6" x14ac:dyDescent="0.2">
      <c r="B1692" s="48"/>
      <c r="C1692" s="48"/>
      <c r="D1692" s="48"/>
      <c r="E1692" s="48"/>
      <c r="F1692" s="48"/>
    </row>
    <row r="1693" spans="2:6" x14ac:dyDescent="0.2">
      <c r="B1693" s="48"/>
      <c r="C1693" s="48"/>
      <c r="D1693" s="48"/>
      <c r="E1693" s="48"/>
      <c r="F1693" s="48"/>
    </row>
    <row r="1694" spans="2:6" x14ac:dyDescent="0.2">
      <c r="B1694" s="48"/>
      <c r="C1694" s="48"/>
      <c r="D1694" s="48"/>
      <c r="E1694" s="48"/>
      <c r="F1694" s="48"/>
    </row>
    <row r="1695" spans="2:6" x14ac:dyDescent="0.2">
      <c r="B1695" s="48"/>
      <c r="C1695" s="48"/>
      <c r="D1695" s="48"/>
      <c r="E1695" s="48"/>
      <c r="F1695" s="48"/>
    </row>
    <row r="1696" spans="2:6" x14ac:dyDescent="0.2">
      <c r="B1696" s="48"/>
      <c r="C1696" s="48"/>
      <c r="D1696" s="48"/>
      <c r="E1696" s="48"/>
      <c r="F1696" s="48"/>
    </row>
    <row r="1697" spans="2:6" x14ac:dyDescent="0.2">
      <c r="B1697" s="48"/>
      <c r="C1697" s="48"/>
      <c r="D1697" s="48"/>
      <c r="E1697" s="48"/>
      <c r="F1697" s="48"/>
    </row>
    <row r="1698" spans="2:6" x14ac:dyDescent="0.2">
      <c r="B1698" s="48"/>
      <c r="C1698" s="48"/>
      <c r="D1698" s="48"/>
      <c r="E1698" s="48"/>
      <c r="F1698" s="48"/>
    </row>
    <row r="1699" spans="2:6" x14ac:dyDescent="0.2">
      <c r="B1699" s="48"/>
      <c r="C1699" s="48"/>
      <c r="D1699" s="48"/>
      <c r="E1699" s="48"/>
      <c r="F1699" s="48"/>
    </row>
    <row r="1700" spans="2:6" x14ac:dyDescent="0.2">
      <c r="B1700" s="48"/>
      <c r="C1700" s="48"/>
      <c r="D1700" s="48"/>
      <c r="E1700" s="48"/>
      <c r="F1700" s="48"/>
    </row>
    <row r="1701" spans="2:6" x14ac:dyDescent="0.2">
      <c r="B1701" s="48"/>
      <c r="C1701" s="48"/>
      <c r="D1701" s="48"/>
      <c r="E1701" s="48"/>
      <c r="F1701" s="48"/>
    </row>
    <row r="1702" spans="2:6" x14ac:dyDescent="0.2">
      <c r="B1702" s="48"/>
      <c r="C1702" s="48"/>
      <c r="D1702" s="48"/>
      <c r="E1702" s="48"/>
      <c r="F1702" s="48"/>
    </row>
    <row r="1703" spans="2:6" x14ac:dyDescent="0.2">
      <c r="B1703" s="48"/>
      <c r="C1703" s="48"/>
      <c r="D1703" s="48"/>
      <c r="E1703" s="48"/>
      <c r="F1703" s="48"/>
    </row>
    <row r="1704" spans="2:6" x14ac:dyDescent="0.2">
      <c r="B1704" s="48"/>
      <c r="C1704" s="48"/>
      <c r="D1704" s="48"/>
      <c r="E1704" s="48"/>
      <c r="F1704" s="48"/>
    </row>
    <row r="1705" spans="2:6" x14ac:dyDescent="0.2">
      <c r="B1705" s="48"/>
      <c r="C1705" s="48"/>
      <c r="D1705" s="48"/>
      <c r="E1705" s="48"/>
      <c r="F1705" s="48"/>
    </row>
    <row r="1706" spans="2:6" x14ac:dyDescent="0.2">
      <c r="B1706" s="48"/>
      <c r="C1706" s="48"/>
      <c r="D1706" s="48"/>
      <c r="E1706" s="48"/>
      <c r="F1706" s="48"/>
    </row>
    <row r="1707" spans="2:6" x14ac:dyDescent="0.2">
      <c r="B1707" s="48"/>
      <c r="C1707" s="48"/>
      <c r="D1707" s="48"/>
      <c r="E1707" s="48"/>
      <c r="F1707" s="48"/>
    </row>
    <row r="1708" spans="2:6" x14ac:dyDescent="0.2">
      <c r="B1708" s="48"/>
      <c r="C1708" s="48"/>
      <c r="D1708" s="48"/>
      <c r="E1708" s="48"/>
      <c r="F1708" s="48"/>
    </row>
    <row r="1709" spans="2:6" x14ac:dyDescent="0.2">
      <c r="B1709" s="48"/>
      <c r="C1709" s="48"/>
      <c r="D1709" s="48"/>
      <c r="E1709" s="48"/>
      <c r="F1709" s="48"/>
    </row>
    <row r="1710" spans="2:6" x14ac:dyDescent="0.2">
      <c r="B1710" s="48"/>
      <c r="C1710" s="48"/>
      <c r="D1710" s="48"/>
      <c r="E1710" s="48"/>
      <c r="F1710" s="48"/>
    </row>
    <row r="1711" spans="2:6" x14ac:dyDescent="0.2">
      <c r="B1711" s="48"/>
      <c r="C1711" s="48"/>
      <c r="D1711" s="48"/>
      <c r="E1711" s="48"/>
      <c r="F1711" s="48"/>
    </row>
    <row r="1712" spans="2:6" x14ac:dyDescent="0.2">
      <c r="B1712" s="48"/>
      <c r="C1712" s="48"/>
      <c r="D1712" s="48"/>
      <c r="E1712" s="48"/>
      <c r="F1712" s="48"/>
    </row>
    <row r="1713" spans="2:6" x14ac:dyDescent="0.2">
      <c r="B1713" s="48"/>
      <c r="C1713" s="48"/>
      <c r="D1713" s="48"/>
      <c r="E1713" s="48"/>
      <c r="F1713" s="48"/>
    </row>
    <row r="1714" spans="2:6" x14ac:dyDescent="0.2">
      <c r="B1714" s="48"/>
      <c r="C1714" s="48"/>
      <c r="D1714" s="48"/>
      <c r="E1714" s="48"/>
      <c r="F1714" s="48"/>
    </row>
    <row r="1715" spans="2:6" x14ac:dyDescent="0.2">
      <c r="B1715" s="48"/>
      <c r="C1715" s="48"/>
      <c r="D1715" s="48"/>
      <c r="E1715" s="48"/>
      <c r="F1715" s="48"/>
    </row>
    <row r="1716" spans="2:6" x14ac:dyDescent="0.2">
      <c r="B1716" s="48"/>
      <c r="C1716" s="48"/>
      <c r="D1716" s="48"/>
      <c r="E1716" s="48"/>
      <c r="F1716" s="48"/>
    </row>
    <row r="1717" spans="2:6" x14ac:dyDescent="0.2">
      <c r="B1717" s="48"/>
      <c r="C1717" s="48"/>
      <c r="D1717" s="48"/>
      <c r="E1717" s="48"/>
      <c r="F1717" s="48"/>
    </row>
    <row r="1718" spans="2:6" x14ac:dyDescent="0.2">
      <c r="B1718" s="48"/>
      <c r="C1718" s="48"/>
      <c r="D1718" s="48"/>
      <c r="E1718" s="48"/>
      <c r="F1718" s="48"/>
    </row>
    <row r="1719" spans="2:6" x14ac:dyDescent="0.2">
      <c r="B1719" s="48"/>
      <c r="C1719" s="48"/>
      <c r="D1719" s="48"/>
      <c r="E1719" s="48"/>
      <c r="F1719" s="48"/>
    </row>
    <row r="1720" spans="2:6" x14ac:dyDescent="0.2">
      <c r="B1720" s="48"/>
      <c r="C1720" s="48"/>
      <c r="D1720" s="48"/>
      <c r="E1720" s="48"/>
      <c r="F1720" s="48"/>
    </row>
    <row r="1721" spans="2:6" x14ac:dyDescent="0.2">
      <c r="B1721" s="48"/>
      <c r="C1721" s="48"/>
      <c r="D1721" s="48"/>
      <c r="E1721" s="48"/>
      <c r="F1721" s="48"/>
    </row>
    <row r="1722" spans="2:6" x14ac:dyDescent="0.2">
      <c r="B1722" s="48"/>
      <c r="C1722" s="48"/>
      <c r="D1722" s="48"/>
      <c r="E1722" s="48"/>
      <c r="F1722" s="48"/>
    </row>
    <row r="1723" spans="2:6" x14ac:dyDescent="0.2">
      <c r="B1723" s="48"/>
      <c r="C1723" s="48"/>
      <c r="D1723" s="48"/>
      <c r="E1723" s="48"/>
      <c r="F1723" s="48"/>
    </row>
    <row r="1724" spans="2:6" x14ac:dyDescent="0.2">
      <c r="B1724" s="48"/>
      <c r="C1724" s="48"/>
      <c r="D1724" s="48"/>
      <c r="E1724" s="48"/>
      <c r="F1724" s="48"/>
    </row>
    <row r="1725" spans="2:6" x14ac:dyDescent="0.2">
      <c r="B1725" s="48"/>
      <c r="C1725" s="48"/>
      <c r="D1725" s="48"/>
      <c r="E1725" s="48"/>
      <c r="F1725" s="48"/>
    </row>
    <row r="1726" spans="2:6" x14ac:dyDescent="0.2">
      <c r="B1726" s="48"/>
      <c r="C1726" s="48"/>
      <c r="D1726" s="48"/>
      <c r="E1726" s="48"/>
      <c r="F1726" s="48"/>
    </row>
    <row r="1727" spans="2:6" x14ac:dyDescent="0.2">
      <c r="B1727" s="48"/>
      <c r="C1727" s="48"/>
      <c r="D1727" s="48"/>
      <c r="E1727" s="48"/>
      <c r="F1727" s="48"/>
    </row>
    <row r="1728" spans="2:6" x14ac:dyDescent="0.2">
      <c r="B1728" s="48"/>
      <c r="C1728" s="48"/>
      <c r="D1728" s="48"/>
      <c r="E1728" s="48"/>
      <c r="F1728" s="48"/>
    </row>
    <row r="1729" spans="2:6" x14ac:dyDescent="0.2">
      <c r="B1729" s="48"/>
      <c r="C1729" s="48"/>
      <c r="D1729" s="48"/>
      <c r="E1729" s="48"/>
      <c r="F1729" s="48"/>
    </row>
    <row r="1730" spans="2:6" x14ac:dyDescent="0.2">
      <c r="B1730" s="48"/>
      <c r="C1730" s="48"/>
      <c r="D1730" s="48"/>
      <c r="E1730" s="48"/>
      <c r="F1730" s="48"/>
    </row>
    <row r="1731" spans="2:6" x14ac:dyDescent="0.2">
      <c r="B1731" s="48"/>
      <c r="C1731" s="48"/>
      <c r="D1731" s="48"/>
      <c r="E1731" s="48"/>
      <c r="F1731" s="48"/>
    </row>
    <row r="1732" spans="2:6" x14ac:dyDescent="0.2">
      <c r="B1732" s="48"/>
      <c r="C1732" s="48"/>
      <c r="D1732" s="48"/>
      <c r="E1732" s="48"/>
      <c r="F1732" s="48"/>
    </row>
    <row r="1733" spans="2:6" x14ac:dyDescent="0.2">
      <c r="B1733" s="48"/>
      <c r="C1733" s="48"/>
      <c r="D1733" s="48"/>
      <c r="E1733" s="48"/>
      <c r="F1733" s="48"/>
    </row>
    <row r="1734" spans="2:6" x14ac:dyDescent="0.2">
      <c r="B1734" s="48"/>
      <c r="C1734" s="48"/>
      <c r="D1734" s="48"/>
      <c r="E1734" s="48"/>
      <c r="F1734" s="48"/>
    </row>
    <row r="1735" spans="2:6" x14ac:dyDescent="0.2">
      <c r="B1735" s="48"/>
      <c r="C1735" s="48"/>
      <c r="D1735" s="48"/>
      <c r="E1735" s="48"/>
      <c r="F1735" s="48"/>
    </row>
    <row r="1736" spans="2:6" x14ac:dyDescent="0.2">
      <c r="B1736" s="48"/>
      <c r="C1736" s="48"/>
      <c r="D1736" s="48"/>
      <c r="E1736" s="48"/>
      <c r="F1736" s="48"/>
    </row>
    <row r="1737" spans="2:6" x14ac:dyDescent="0.2">
      <c r="B1737" s="48"/>
      <c r="C1737" s="48"/>
      <c r="D1737" s="48"/>
      <c r="E1737" s="48"/>
      <c r="F1737" s="48"/>
    </row>
    <row r="1738" spans="2:6" x14ac:dyDescent="0.2">
      <c r="B1738" s="48"/>
      <c r="C1738" s="48"/>
      <c r="D1738" s="48"/>
      <c r="E1738" s="48"/>
      <c r="F1738" s="48"/>
    </row>
    <row r="1739" spans="2:6" x14ac:dyDescent="0.2">
      <c r="B1739" s="48"/>
      <c r="C1739" s="48"/>
      <c r="D1739" s="48"/>
      <c r="E1739" s="48"/>
      <c r="F1739" s="48"/>
    </row>
    <row r="1740" spans="2:6" x14ac:dyDescent="0.2">
      <c r="B1740" s="48"/>
      <c r="C1740" s="48"/>
      <c r="D1740" s="48"/>
      <c r="E1740" s="48"/>
      <c r="F1740" s="48"/>
    </row>
    <row r="1741" spans="2:6" x14ac:dyDescent="0.2">
      <c r="B1741" s="48"/>
      <c r="C1741" s="48"/>
      <c r="D1741" s="48"/>
      <c r="E1741" s="48"/>
      <c r="F1741" s="48"/>
    </row>
    <row r="1742" spans="2:6" x14ac:dyDescent="0.2">
      <c r="B1742" s="48"/>
      <c r="C1742" s="48"/>
      <c r="D1742" s="48"/>
      <c r="E1742" s="48"/>
      <c r="F1742" s="48"/>
    </row>
    <row r="1743" spans="2:6" x14ac:dyDescent="0.2">
      <c r="B1743" s="48"/>
      <c r="C1743" s="48"/>
      <c r="D1743" s="48"/>
      <c r="E1743" s="48"/>
      <c r="F1743" s="48"/>
    </row>
    <row r="1744" spans="2:6" x14ac:dyDescent="0.2">
      <c r="B1744" s="48"/>
      <c r="C1744" s="48"/>
      <c r="D1744" s="48"/>
      <c r="E1744" s="48"/>
      <c r="F1744" s="48"/>
    </row>
    <row r="1745" spans="2:6" x14ac:dyDescent="0.2">
      <c r="B1745" s="48"/>
      <c r="C1745" s="48"/>
      <c r="D1745" s="48"/>
      <c r="E1745" s="48"/>
      <c r="F1745" s="48"/>
    </row>
    <row r="1746" spans="2:6" x14ac:dyDescent="0.2">
      <c r="B1746" s="48"/>
      <c r="C1746" s="48"/>
      <c r="D1746" s="48"/>
      <c r="E1746" s="48"/>
      <c r="F1746" s="48"/>
    </row>
    <row r="1747" spans="2:6" x14ac:dyDescent="0.2">
      <c r="B1747" s="48"/>
      <c r="C1747" s="48"/>
      <c r="D1747" s="48"/>
      <c r="E1747" s="48"/>
      <c r="F1747" s="48"/>
    </row>
    <row r="1748" spans="2:6" x14ac:dyDescent="0.2">
      <c r="B1748" s="48"/>
      <c r="C1748" s="48"/>
      <c r="D1748" s="48"/>
      <c r="E1748" s="48"/>
      <c r="F1748" s="48"/>
    </row>
    <row r="1749" spans="2:6" x14ac:dyDescent="0.2">
      <c r="B1749" s="48"/>
      <c r="C1749" s="48"/>
      <c r="D1749" s="48"/>
      <c r="E1749" s="48"/>
      <c r="F1749" s="48"/>
    </row>
    <row r="1750" spans="2:6" x14ac:dyDescent="0.2">
      <c r="B1750" s="48"/>
      <c r="C1750" s="48"/>
      <c r="D1750" s="48"/>
      <c r="E1750" s="48"/>
      <c r="F1750" s="48"/>
    </row>
    <row r="1751" spans="2:6" x14ac:dyDescent="0.2">
      <c r="B1751" s="48"/>
      <c r="C1751" s="48"/>
      <c r="D1751" s="48"/>
      <c r="E1751" s="48"/>
      <c r="F1751" s="48"/>
    </row>
    <row r="1752" spans="2:6" x14ac:dyDescent="0.2">
      <c r="B1752" s="48"/>
      <c r="C1752" s="48"/>
      <c r="D1752" s="48"/>
      <c r="E1752" s="48"/>
      <c r="F1752" s="48"/>
    </row>
    <row r="1753" spans="2:6" x14ac:dyDescent="0.2">
      <c r="B1753" s="48"/>
      <c r="C1753" s="48"/>
      <c r="D1753" s="48"/>
      <c r="E1753" s="48"/>
      <c r="F1753" s="48"/>
    </row>
    <row r="1754" spans="2:6" x14ac:dyDescent="0.2">
      <c r="B1754" s="48"/>
      <c r="C1754" s="48"/>
      <c r="D1754" s="48"/>
      <c r="E1754" s="48"/>
      <c r="F1754" s="48"/>
    </row>
    <row r="1755" spans="2:6" x14ac:dyDescent="0.2">
      <c r="B1755" s="48"/>
      <c r="C1755" s="48"/>
      <c r="D1755" s="48"/>
      <c r="E1755" s="48"/>
      <c r="F1755" s="48"/>
    </row>
    <row r="1756" spans="2:6" x14ac:dyDescent="0.2">
      <c r="B1756" s="48"/>
      <c r="C1756" s="48"/>
      <c r="D1756" s="48"/>
      <c r="E1756" s="48"/>
      <c r="F1756" s="48"/>
    </row>
    <row r="1757" spans="2:6" x14ac:dyDescent="0.2">
      <c r="B1757" s="48"/>
      <c r="C1757" s="48"/>
      <c r="D1757" s="48"/>
      <c r="E1757" s="48"/>
      <c r="F1757" s="48"/>
    </row>
    <row r="1758" spans="2:6" x14ac:dyDescent="0.2">
      <c r="B1758" s="48"/>
      <c r="C1758" s="48"/>
      <c r="D1758" s="48"/>
      <c r="E1758" s="48"/>
      <c r="F1758" s="48"/>
    </row>
    <row r="1759" spans="2:6" x14ac:dyDescent="0.2">
      <c r="B1759" s="48"/>
      <c r="C1759" s="48"/>
      <c r="D1759" s="48"/>
      <c r="E1759" s="48"/>
      <c r="F1759" s="48"/>
    </row>
    <row r="1760" spans="2:6" x14ac:dyDescent="0.2">
      <c r="B1760" s="48"/>
      <c r="C1760" s="48"/>
      <c r="D1760" s="48"/>
      <c r="E1760" s="48"/>
      <c r="F1760" s="48"/>
    </row>
    <row r="1761" spans="2:6" x14ac:dyDescent="0.2">
      <c r="B1761" s="48"/>
      <c r="C1761" s="48"/>
      <c r="D1761" s="48"/>
      <c r="E1761" s="48"/>
      <c r="F1761" s="48"/>
    </row>
    <row r="1762" spans="2:6" x14ac:dyDescent="0.2">
      <c r="B1762" s="48"/>
      <c r="C1762" s="48"/>
      <c r="D1762" s="48"/>
      <c r="E1762" s="48"/>
      <c r="F1762" s="48"/>
    </row>
    <row r="1763" spans="2:6" x14ac:dyDescent="0.2">
      <c r="B1763" s="48"/>
      <c r="C1763" s="48"/>
      <c r="D1763" s="48"/>
      <c r="E1763" s="48"/>
      <c r="F1763" s="48"/>
    </row>
    <row r="1764" spans="2:6" x14ac:dyDescent="0.2">
      <c r="B1764" s="48"/>
      <c r="C1764" s="48"/>
      <c r="D1764" s="48"/>
      <c r="E1764" s="48"/>
      <c r="F1764" s="48"/>
    </row>
    <row r="1765" spans="2:6" x14ac:dyDescent="0.2">
      <c r="B1765" s="48"/>
      <c r="C1765" s="48"/>
      <c r="D1765" s="48"/>
      <c r="E1765" s="48"/>
      <c r="F1765" s="48"/>
    </row>
    <row r="1766" spans="2:6" x14ac:dyDescent="0.2">
      <c r="B1766" s="48"/>
      <c r="C1766" s="48"/>
      <c r="D1766" s="48"/>
      <c r="E1766" s="48"/>
      <c r="F1766" s="48"/>
    </row>
    <row r="1767" spans="2:6" x14ac:dyDescent="0.2">
      <c r="B1767" s="48"/>
      <c r="C1767" s="48"/>
      <c r="D1767" s="48"/>
      <c r="E1767" s="48"/>
      <c r="F1767" s="48"/>
    </row>
    <row r="1768" spans="2:6" x14ac:dyDescent="0.2">
      <c r="B1768" s="48"/>
      <c r="C1768" s="48"/>
      <c r="D1768" s="48"/>
      <c r="E1768" s="48"/>
      <c r="F1768" s="48"/>
    </row>
    <row r="1769" spans="2:6" x14ac:dyDescent="0.2">
      <c r="B1769" s="48"/>
      <c r="C1769" s="48"/>
      <c r="D1769" s="48"/>
      <c r="E1769" s="48"/>
      <c r="F1769" s="48"/>
    </row>
    <row r="1770" spans="2:6" x14ac:dyDescent="0.2">
      <c r="B1770" s="48"/>
      <c r="C1770" s="48"/>
      <c r="D1770" s="48"/>
      <c r="E1770" s="48"/>
      <c r="F1770" s="48"/>
    </row>
    <row r="1771" spans="2:6" x14ac:dyDescent="0.2">
      <c r="B1771" s="48"/>
      <c r="C1771" s="48"/>
      <c r="D1771" s="48"/>
      <c r="E1771" s="48"/>
      <c r="F1771" s="48"/>
    </row>
    <row r="1772" spans="2:6" x14ac:dyDescent="0.2">
      <c r="B1772" s="48"/>
      <c r="C1772" s="48"/>
      <c r="D1772" s="48"/>
      <c r="E1772" s="48"/>
      <c r="F1772" s="48"/>
    </row>
    <row r="1773" spans="2:6" x14ac:dyDescent="0.2">
      <c r="B1773" s="48"/>
      <c r="C1773" s="48"/>
      <c r="D1773" s="48"/>
      <c r="E1773" s="48"/>
      <c r="F1773" s="48"/>
    </row>
    <row r="1774" spans="2:6" x14ac:dyDescent="0.2">
      <c r="B1774" s="48"/>
      <c r="C1774" s="48"/>
      <c r="D1774" s="48"/>
      <c r="E1774" s="48"/>
      <c r="F1774" s="48"/>
    </row>
    <row r="1775" spans="2:6" x14ac:dyDescent="0.2">
      <c r="B1775" s="48"/>
      <c r="C1775" s="48"/>
      <c r="D1775" s="48"/>
      <c r="E1775" s="48"/>
      <c r="F1775" s="48"/>
    </row>
    <row r="1776" spans="2:6" x14ac:dyDescent="0.2">
      <c r="B1776" s="48"/>
      <c r="C1776" s="48"/>
      <c r="D1776" s="48"/>
      <c r="E1776" s="48"/>
      <c r="F1776" s="48"/>
    </row>
    <row r="1777" spans="2:6" x14ac:dyDescent="0.2">
      <c r="B1777" s="48"/>
      <c r="C1777" s="48"/>
      <c r="D1777" s="48"/>
      <c r="E1777" s="48"/>
      <c r="F1777" s="48"/>
    </row>
    <row r="1778" spans="2:6" x14ac:dyDescent="0.2">
      <c r="B1778" s="48"/>
      <c r="C1778" s="48"/>
      <c r="D1778" s="48"/>
      <c r="E1778" s="48"/>
      <c r="F1778" s="48"/>
    </row>
    <row r="1779" spans="2:6" x14ac:dyDescent="0.2">
      <c r="B1779" s="48"/>
      <c r="C1779" s="48"/>
      <c r="D1779" s="48"/>
      <c r="E1779" s="48"/>
      <c r="F1779" s="48"/>
    </row>
    <row r="1780" spans="2:6" x14ac:dyDescent="0.2">
      <c r="B1780" s="48"/>
      <c r="C1780" s="48"/>
      <c r="D1780" s="48"/>
      <c r="E1780" s="48"/>
      <c r="F1780" s="48"/>
    </row>
    <row r="1781" spans="2:6" x14ac:dyDescent="0.2">
      <c r="B1781" s="48"/>
      <c r="C1781" s="48"/>
      <c r="D1781" s="48"/>
      <c r="E1781" s="48"/>
      <c r="F1781" s="48"/>
    </row>
    <row r="1782" spans="2:6" x14ac:dyDescent="0.2">
      <c r="B1782" s="48"/>
      <c r="C1782" s="48"/>
      <c r="D1782" s="48"/>
      <c r="E1782" s="48"/>
      <c r="F1782" s="48"/>
    </row>
    <row r="1783" spans="2:6" x14ac:dyDescent="0.2">
      <c r="B1783" s="48"/>
      <c r="C1783" s="48"/>
      <c r="D1783" s="48"/>
      <c r="E1783" s="48"/>
      <c r="F1783" s="48"/>
    </row>
    <row r="1784" spans="2:6" x14ac:dyDescent="0.2">
      <c r="B1784" s="48"/>
      <c r="C1784" s="48"/>
      <c r="D1784" s="48"/>
      <c r="E1784" s="48"/>
      <c r="F1784" s="48"/>
    </row>
    <row r="1785" spans="2:6" x14ac:dyDescent="0.2">
      <c r="B1785" s="48"/>
      <c r="C1785" s="48"/>
      <c r="D1785" s="48"/>
      <c r="E1785" s="48"/>
      <c r="F1785" s="48"/>
    </row>
    <row r="1786" spans="2:6" x14ac:dyDescent="0.2">
      <c r="B1786" s="48"/>
      <c r="C1786" s="48"/>
      <c r="D1786" s="48"/>
      <c r="E1786" s="48"/>
      <c r="F1786" s="48"/>
    </row>
    <row r="1787" spans="2:6" x14ac:dyDescent="0.2">
      <c r="B1787" s="48"/>
      <c r="C1787" s="48"/>
      <c r="D1787" s="48"/>
      <c r="E1787" s="48"/>
      <c r="F1787" s="48"/>
    </row>
    <row r="1788" spans="2:6" x14ac:dyDescent="0.2">
      <c r="B1788" s="48"/>
      <c r="C1788" s="48"/>
      <c r="D1788" s="48"/>
      <c r="E1788" s="48"/>
      <c r="F1788" s="48"/>
    </row>
    <row r="1789" spans="2:6" x14ac:dyDescent="0.2">
      <c r="B1789" s="48"/>
      <c r="C1789" s="48"/>
      <c r="D1789" s="48"/>
      <c r="E1789" s="48"/>
      <c r="F1789" s="48"/>
    </row>
    <row r="1790" spans="2:6" x14ac:dyDescent="0.2">
      <c r="B1790" s="48"/>
      <c r="C1790" s="48"/>
      <c r="D1790" s="48"/>
      <c r="E1790" s="48"/>
      <c r="F1790" s="48"/>
    </row>
    <row r="1791" spans="2:6" x14ac:dyDescent="0.2">
      <c r="B1791" s="48"/>
      <c r="C1791" s="48"/>
      <c r="D1791" s="48"/>
      <c r="E1791" s="48"/>
      <c r="F1791" s="48"/>
    </row>
    <row r="1792" spans="2:6" x14ac:dyDescent="0.2">
      <c r="B1792" s="48"/>
      <c r="C1792" s="48"/>
      <c r="D1792" s="48"/>
      <c r="E1792" s="48"/>
      <c r="F1792" s="48"/>
    </row>
    <row r="1793" spans="2:6" x14ac:dyDescent="0.2">
      <c r="B1793" s="48"/>
      <c r="C1793" s="48"/>
      <c r="D1793" s="48"/>
      <c r="E1793" s="48"/>
      <c r="F1793" s="48"/>
    </row>
    <row r="1794" spans="2:6" x14ac:dyDescent="0.2">
      <c r="B1794" s="48"/>
      <c r="C1794" s="48"/>
      <c r="D1794" s="48"/>
      <c r="E1794" s="48"/>
      <c r="F1794" s="48"/>
    </row>
    <row r="1795" spans="2:6" x14ac:dyDescent="0.2">
      <c r="B1795" s="48"/>
      <c r="C1795" s="48"/>
      <c r="D1795" s="48"/>
      <c r="E1795" s="48"/>
      <c r="F1795" s="48"/>
    </row>
    <row r="1796" spans="2:6" x14ac:dyDescent="0.2">
      <c r="B1796" s="48"/>
      <c r="C1796" s="48"/>
      <c r="D1796" s="48"/>
      <c r="E1796" s="48"/>
      <c r="F1796" s="48"/>
    </row>
    <row r="1797" spans="2:6" x14ac:dyDescent="0.2">
      <c r="B1797" s="48"/>
      <c r="C1797" s="48"/>
      <c r="D1797" s="48"/>
      <c r="E1797" s="48"/>
      <c r="F1797" s="48"/>
    </row>
    <row r="1798" spans="2:6" x14ac:dyDescent="0.2">
      <c r="B1798" s="48"/>
      <c r="C1798" s="48"/>
      <c r="D1798" s="48"/>
      <c r="E1798" s="48"/>
      <c r="F1798" s="48"/>
    </row>
    <row r="1799" spans="2:6" x14ac:dyDescent="0.2">
      <c r="B1799" s="48"/>
      <c r="C1799" s="48"/>
      <c r="D1799" s="48"/>
      <c r="E1799" s="48"/>
      <c r="F1799" s="48"/>
    </row>
    <row r="1800" spans="2:6" x14ac:dyDescent="0.2">
      <c r="B1800" s="48"/>
      <c r="C1800" s="48"/>
      <c r="D1800" s="48"/>
      <c r="E1800" s="48"/>
      <c r="F1800" s="48"/>
    </row>
    <row r="1801" spans="2:6" x14ac:dyDescent="0.2">
      <c r="B1801" s="48"/>
      <c r="C1801" s="48"/>
      <c r="D1801" s="48"/>
      <c r="E1801" s="48"/>
      <c r="F1801" s="48"/>
    </row>
    <row r="1802" spans="2:6" x14ac:dyDescent="0.2">
      <c r="B1802" s="48"/>
      <c r="C1802" s="48"/>
      <c r="D1802" s="48"/>
      <c r="E1802" s="48"/>
      <c r="F1802" s="48"/>
    </row>
    <row r="1803" spans="2:6" x14ac:dyDescent="0.2">
      <c r="B1803" s="48"/>
      <c r="C1803" s="48"/>
      <c r="D1803" s="48"/>
      <c r="E1803" s="48"/>
      <c r="F1803" s="48"/>
    </row>
    <row r="1804" spans="2:6" x14ac:dyDescent="0.2">
      <c r="B1804" s="48"/>
      <c r="C1804" s="48"/>
      <c r="D1804" s="48"/>
      <c r="E1804" s="48"/>
      <c r="F1804" s="48"/>
    </row>
    <row r="1805" spans="2:6" x14ac:dyDescent="0.2">
      <c r="B1805" s="48"/>
      <c r="C1805" s="48"/>
      <c r="D1805" s="48"/>
      <c r="E1805" s="48"/>
      <c r="F1805" s="48"/>
    </row>
    <row r="1806" spans="2:6" x14ac:dyDescent="0.2">
      <c r="B1806" s="48"/>
      <c r="C1806" s="48"/>
      <c r="D1806" s="48"/>
      <c r="E1806" s="48"/>
      <c r="F1806" s="48"/>
    </row>
    <row r="1807" spans="2:6" x14ac:dyDescent="0.2">
      <c r="B1807" s="48"/>
      <c r="C1807" s="48"/>
      <c r="D1807" s="48"/>
      <c r="E1807" s="48"/>
      <c r="F1807" s="48"/>
    </row>
    <row r="1808" spans="2:6" x14ac:dyDescent="0.2">
      <c r="B1808" s="48"/>
      <c r="C1808" s="48"/>
      <c r="D1808" s="48"/>
      <c r="E1808" s="48"/>
      <c r="F1808" s="48"/>
    </row>
    <row r="1809" spans="2:6" x14ac:dyDescent="0.2">
      <c r="B1809" s="48"/>
      <c r="C1809" s="48"/>
      <c r="D1809" s="48"/>
      <c r="E1809" s="48"/>
      <c r="F1809" s="48"/>
    </row>
    <row r="1810" spans="2:6" x14ac:dyDescent="0.2">
      <c r="B1810" s="48"/>
      <c r="C1810" s="48"/>
      <c r="D1810" s="48"/>
      <c r="E1810" s="48"/>
      <c r="F1810" s="48"/>
    </row>
    <row r="1811" spans="2:6" x14ac:dyDescent="0.2">
      <c r="B1811" s="48"/>
      <c r="C1811" s="48"/>
      <c r="D1811" s="48"/>
      <c r="E1811" s="48"/>
      <c r="F1811" s="48"/>
    </row>
    <row r="1812" spans="2:6" x14ac:dyDescent="0.2">
      <c r="B1812" s="48"/>
      <c r="C1812" s="48"/>
      <c r="D1812" s="48"/>
      <c r="E1812" s="48"/>
      <c r="F1812" s="48"/>
    </row>
    <row r="1813" spans="2:6" x14ac:dyDescent="0.2">
      <c r="B1813" s="48"/>
      <c r="C1813" s="48"/>
      <c r="D1813" s="48"/>
      <c r="E1813" s="48"/>
      <c r="F1813" s="48"/>
    </row>
    <row r="1814" spans="2:6" x14ac:dyDescent="0.2">
      <c r="B1814" s="48"/>
      <c r="C1814" s="48"/>
      <c r="D1814" s="48"/>
      <c r="E1814" s="48"/>
      <c r="F1814" s="48"/>
    </row>
    <row r="1815" spans="2:6" x14ac:dyDescent="0.2">
      <c r="B1815" s="48"/>
      <c r="C1815" s="48"/>
      <c r="D1815" s="48"/>
      <c r="E1815" s="48"/>
      <c r="F1815" s="48"/>
    </row>
    <row r="1816" spans="2:6" x14ac:dyDescent="0.2">
      <c r="B1816" s="48"/>
      <c r="C1816" s="48"/>
      <c r="D1816" s="48"/>
      <c r="E1816" s="48"/>
      <c r="F1816" s="48"/>
    </row>
    <row r="1817" spans="2:6" x14ac:dyDescent="0.2">
      <c r="B1817" s="48"/>
      <c r="C1817" s="48"/>
      <c r="D1817" s="48"/>
      <c r="E1817" s="48"/>
      <c r="F1817" s="48"/>
    </row>
    <row r="1818" spans="2:6" x14ac:dyDescent="0.2">
      <c r="B1818" s="48"/>
      <c r="C1818" s="48"/>
      <c r="D1818" s="48"/>
      <c r="E1818" s="48"/>
      <c r="F1818" s="48"/>
    </row>
    <row r="1819" spans="2:6" x14ac:dyDescent="0.2">
      <c r="B1819" s="48"/>
      <c r="C1819" s="48"/>
      <c r="D1819" s="48"/>
      <c r="E1819" s="48"/>
      <c r="F1819" s="48"/>
    </row>
    <row r="1820" spans="2:6" x14ac:dyDescent="0.2">
      <c r="B1820" s="48"/>
      <c r="C1820" s="48"/>
      <c r="D1820" s="48"/>
      <c r="E1820" s="48"/>
      <c r="F1820" s="48"/>
    </row>
    <row r="1821" spans="2:6" x14ac:dyDescent="0.2">
      <c r="B1821" s="48"/>
      <c r="C1821" s="48"/>
      <c r="D1821" s="48"/>
      <c r="E1821" s="48"/>
      <c r="F1821" s="48"/>
    </row>
    <row r="1822" spans="2:6" x14ac:dyDescent="0.2">
      <c r="B1822" s="48"/>
      <c r="C1822" s="48"/>
      <c r="D1822" s="48"/>
      <c r="E1822" s="48"/>
      <c r="F1822" s="48"/>
    </row>
    <row r="1823" spans="2:6" x14ac:dyDescent="0.2">
      <c r="B1823" s="48"/>
      <c r="C1823" s="48"/>
      <c r="D1823" s="48"/>
      <c r="E1823" s="48"/>
      <c r="F1823" s="48"/>
    </row>
    <row r="1824" spans="2:6" x14ac:dyDescent="0.2">
      <c r="B1824" s="48"/>
      <c r="C1824" s="48"/>
      <c r="D1824" s="48"/>
      <c r="E1824" s="48"/>
      <c r="F1824" s="48"/>
    </row>
    <row r="1825" spans="2:6" x14ac:dyDescent="0.2">
      <c r="B1825" s="48"/>
      <c r="C1825" s="48"/>
      <c r="D1825" s="48"/>
      <c r="E1825" s="48"/>
      <c r="F1825" s="48"/>
    </row>
    <row r="1826" spans="2:6" x14ac:dyDescent="0.2">
      <c r="B1826" s="48"/>
      <c r="C1826" s="48"/>
      <c r="D1826" s="48"/>
      <c r="E1826" s="48"/>
      <c r="F1826" s="48"/>
    </row>
    <row r="1827" spans="2:6" x14ac:dyDescent="0.2">
      <c r="B1827" s="48"/>
      <c r="C1827" s="48"/>
      <c r="D1827" s="48"/>
      <c r="E1827" s="48"/>
      <c r="F1827" s="48"/>
    </row>
    <row r="1828" spans="2:6" x14ac:dyDescent="0.2">
      <c r="B1828" s="48"/>
      <c r="C1828" s="48"/>
      <c r="D1828" s="48"/>
      <c r="E1828" s="48"/>
      <c r="F1828" s="48"/>
    </row>
    <row r="1829" spans="2:6" x14ac:dyDescent="0.2">
      <c r="B1829" s="48"/>
      <c r="C1829" s="48"/>
      <c r="D1829" s="48"/>
      <c r="E1829" s="48"/>
      <c r="F1829" s="48"/>
    </row>
    <row r="1830" spans="2:6" x14ac:dyDescent="0.2">
      <c r="B1830" s="48"/>
      <c r="C1830" s="48"/>
      <c r="D1830" s="48"/>
      <c r="E1830" s="48"/>
      <c r="F1830" s="48"/>
    </row>
    <row r="1831" spans="2:6" x14ac:dyDescent="0.2">
      <c r="B1831" s="48"/>
      <c r="C1831" s="48"/>
      <c r="D1831" s="48"/>
      <c r="E1831" s="48"/>
      <c r="F1831" s="48"/>
    </row>
    <row r="1832" spans="2:6" x14ac:dyDescent="0.2">
      <c r="B1832" s="48"/>
      <c r="C1832" s="48"/>
      <c r="D1832" s="48"/>
      <c r="E1832" s="48"/>
      <c r="F1832" s="48"/>
    </row>
    <row r="1833" spans="2:6" x14ac:dyDescent="0.2">
      <c r="B1833" s="48"/>
      <c r="C1833" s="48"/>
      <c r="D1833" s="48"/>
      <c r="E1833" s="48"/>
      <c r="F1833" s="48"/>
    </row>
    <row r="1834" spans="2:6" x14ac:dyDescent="0.2">
      <c r="B1834" s="48"/>
      <c r="C1834" s="48"/>
      <c r="D1834" s="48"/>
      <c r="E1834" s="48"/>
      <c r="F1834" s="48"/>
    </row>
    <row r="1835" spans="2:6" x14ac:dyDescent="0.2">
      <c r="B1835" s="48"/>
      <c r="C1835" s="48"/>
      <c r="D1835" s="48"/>
      <c r="E1835" s="48"/>
      <c r="F1835" s="48"/>
    </row>
    <row r="1836" spans="2:6" x14ac:dyDescent="0.2">
      <c r="B1836" s="48"/>
      <c r="C1836" s="48"/>
      <c r="D1836" s="48"/>
      <c r="E1836" s="48"/>
      <c r="F1836" s="48"/>
    </row>
    <row r="1837" spans="2:6" x14ac:dyDescent="0.2">
      <c r="B1837" s="48"/>
      <c r="C1837" s="48"/>
      <c r="D1837" s="48"/>
      <c r="E1837" s="48"/>
      <c r="F1837" s="48"/>
    </row>
    <row r="1838" spans="2:6" x14ac:dyDescent="0.2">
      <c r="B1838" s="48"/>
      <c r="C1838" s="48"/>
      <c r="D1838" s="48"/>
      <c r="E1838" s="48"/>
      <c r="F1838" s="48"/>
    </row>
    <row r="1839" spans="2:6" x14ac:dyDescent="0.2">
      <c r="B1839" s="48"/>
      <c r="C1839" s="48"/>
      <c r="D1839" s="48"/>
      <c r="E1839" s="48"/>
      <c r="F1839" s="48"/>
    </row>
    <row r="1840" spans="2:6" x14ac:dyDescent="0.2">
      <c r="B1840" s="48"/>
      <c r="C1840" s="48"/>
      <c r="D1840" s="48"/>
      <c r="E1840" s="48"/>
      <c r="F1840" s="48"/>
    </row>
    <row r="1841" spans="2:6" x14ac:dyDescent="0.2">
      <c r="B1841" s="48"/>
      <c r="C1841" s="48"/>
      <c r="D1841" s="48"/>
      <c r="E1841" s="48"/>
      <c r="F1841" s="48"/>
    </row>
    <row r="1842" spans="2:6" x14ac:dyDescent="0.2">
      <c r="B1842" s="48"/>
      <c r="C1842" s="48"/>
      <c r="D1842" s="48"/>
      <c r="E1842" s="48"/>
      <c r="F1842" s="48"/>
    </row>
    <row r="1843" spans="2:6" x14ac:dyDescent="0.2">
      <c r="B1843" s="48"/>
      <c r="C1843" s="48"/>
      <c r="D1843" s="48"/>
      <c r="E1843" s="48"/>
      <c r="F1843" s="48"/>
    </row>
    <row r="1844" spans="2:6" x14ac:dyDescent="0.2">
      <c r="B1844" s="48"/>
      <c r="C1844" s="48"/>
      <c r="D1844" s="48"/>
      <c r="E1844" s="48"/>
      <c r="F1844" s="48"/>
    </row>
    <row r="1845" spans="2:6" x14ac:dyDescent="0.2">
      <c r="B1845" s="48"/>
      <c r="C1845" s="48"/>
      <c r="D1845" s="48"/>
      <c r="E1845" s="48"/>
      <c r="F1845" s="48"/>
    </row>
    <row r="1846" spans="2:6" x14ac:dyDescent="0.2">
      <c r="B1846" s="48"/>
      <c r="C1846" s="48"/>
      <c r="D1846" s="48"/>
      <c r="E1846" s="48"/>
      <c r="F1846" s="48"/>
    </row>
    <row r="1847" spans="2:6" x14ac:dyDescent="0.2">
      <c r="B1847" s="48"/>
      <c r="C1847" s="48"/>
      <c r="D1847" s="48"/>
      <c r="E1847" s="48"/>
      <c r="F1847" s="48"/>
    </row>
    <row r="1848" spans="2:6" x14ac:dyDescent="0.2">
      <c r="B1848" s="48"/>
      <c r="C1848" s="48"/>
      <c r="D1848" s="48"/>
      <c r="E1848" s="48"/>
      <c r="F1848" s="48"/>
    </row>
    <row r="1849" spans="2:6" x14ac:dyDescent="0.2">
      <c r="B1849" s="48"/>
      <c r="C1849" s="48"/>
      <c r="D1849" s="48"/>
      <c r="E1849" s="48"/>
      <c r="F1849" s="48"/>
    </row>
    <row r="1850" spans="2:6" x14ac:dyDescent="0.2">
      <c r="B1850" s="48"/>
      <c r="C1850" s="48"/>
      <c r="D1850" s="48"/>
      <c r="E1850" s="48"/>
      <c r="F1850" s="48"/>
    </row>
    <row r="1851" spans="2:6" x14ac:dyDescent="0.2">
      <c r="B1851" s="48"/>
      <c r="C1851" s="48"/>
      <c r="D1851" s="48"/>
      <c r="E1851" s="48"/>
      <c r="F1851" s="48"/>
    </row>
    <row r="1852" spans="2:6" x14ac:dyDescent="0.2">
      <c r="B1852" s="48"/>
      <c r="C1852" s="48"/>
      <c r="D1852" s="48"/>
      <c r="E1852" s="48"/>
      <c r="F1852" s="48"/>
    </row>
    <row r="1853" spans="2:6" x14ac:dyDescent="0.2">
      <c r="B1853" s="48"/>
      <c r="C1853" s="48"/>
      <c r="D1853" s="48"/>
      <c r="E1853" s="48"/>
      <c r="F1853" s="48"/>
    </row>
    <row r="1854" spans="2:6" x14ac:dyDescent="0.2">
      <c r="B1854" s="48"/>
      <c r="C1854" s="48"/>
      <c r="D1854" s="48"/>
      <c r="E1854" s="48"/>
      <c r="F1854" s="48"/>
    </row>
    <row r="1855" spans="2:6" x14ac:dyDescent="0.2">
      <c r="B1855" s="48"/>
      <c r="C1855" s="48"/>
      <c r="D1855" s="48"/>
      <c r="E1855" s="48"/>
      <c r="F1855" s="48"/>
    </row>
    <row r="1856" spans="2:6" x14ac:dyDescent="0.2">
      <c r="B1856" s="48"/>
      <c r="C1856" s="48"/>
      <c r="D1856" s="48"/>
      <c r="E1856" s="48"/>
      <c r="F1856" s="48"/>
    </row>
    <row r="1857" spans="2:6" x14ac:dyDescent="0.2">
      <c r="B1857" s="48"/>
      <c r="C1857" s="48"/>
      <c r="D1857" s="48"/>
      <c r="E1857" s="48"/>
      <c r="F1857" s="48"/>
    </row>
    <row r="1858" spans="2:6" x14ac:dyDescent="0.2">
      <c r="B1858" s="48"/>
      <c r="C1858" s="48"/>
      <c r="D1858" s="48"/>
      <c r="E1858" s="48"/>
      <c r="F1858" s="48"/>
    </row>
    <row r="1859" spans="2:6" x14ac:dyDescent="0.2">
      <c r="B1859" s="48"/>
      <c r="C1859" s="48"/>
      <c r="D1859" s="48"/>
      <c r="E1859" s="48"/>
      <c r="F1859" s="48"/>
    </row>
    <row r="1860" spans="2:6" x14ac:dyDescent="0.2">
      <c r="B1860" s="48"/>
      <c r="C1860" s="48"/>
      <c r="D1860" s="48"/>
      <c r="E1860" s="48"/>
      <c r="F1860" s="48"/>
    </row>
    <row r="1861" spans="2:6" x14ac:dyDescent="0.2">
      <c r="B1861" s="48"/>
      <c r="C1861" s="48"/>
      <c r="D1861" s="48"/>
      <c r="E1861" s="48"/>
      <c r="F1861" s="48"/>
    </row>
    <row r="1862" spans="2:6" x14ac:dyDescent="0.2">
      <c r="B1862" s="48"/>
      <c r="C1862" s="48"/>
      <c r="D1862" s="48"/>
      <c r="E1862" s="48"/>
      <c r="F1862" s="48"/>
    </row>
    <row r="1863" spans="2:6" x14ac:dyDescent="0.2">
      <c r="B1863" s="48"/>
      <c r="C1863" s="48"/>
      <c r="D1863" s="48"/>
      <c r="E1863" s="48"/>
      <c r="F1863" s="48"/>
    </row>
    <row r="1864" spans="2:6" x14ac:dyDescent="0.2">
      <c r="B1864" s="48"/>
      <c r="C1864" s="48"/>
      <c r="D1864" s="48"/>
      <c r="E1864" s="48"/>
      <c r="F1864" s="48"/>
    </row>
    <row r="1865" spans="2:6" x14ac:dyDescent="0.2">
      <c r="B1865" s="48"/>
      <c r="C1865" s="48"/>
      <c r="D1865" s="48"/>
      <c r="E1865" s="48"/>
      <c r="F1865" s="48"/>
    </row>
    <row r="1866" spans="2:6" x14ac:dyDescent="0.2">
      <c r="B1866" s="48"/>
      <c r="C1866" s="48"/>
      <c r="D1866" s="48"/>
      <c r="E1866" s="48"/>
      <c r="F1866" s="48"/>
    </row>
    <row r="1867" spans="2:6" x14ac:dyDescent="0.2">
      <c r="B1867" s="48"/>
      <c r="C1867" s="48"/>
      <c r="D1867" s="48"/>
      <c r="E1867" s="48"/>
      <c r="F1867" s="48"/>
    </row>
    <row r="1868" spans="2:6" x14ac:dyDescent="0.2">
      <c r="B1868" s="48"/>
      <c r="C1868" s="48"/>
      <c r="D1868" s="48"/>
      <c r="E1868" s="48"/>
      <c r="F1868" s="48"/>
    </row>
    <row r="1869" spans="2:6" x14ac:dyDescent="0.2">
      <c r="B1869" s="48"/>
      <c r="C1869" s="48"/>
      <c r="D1869" s="48"/>
      <c r="E1869" s="48"/>
      <c r="F1869" s="48"/>
    </row>
    <row r="1870" spans="2:6" x14ac:dyDescent="0.2">
      <c r="B1870" s="48"/>
      <c r="C1870" s="48"/>
      <c r="D1870" s="48"/>
      <c r="E1870" s="48"/>
      <c r="F1870" s="48"/>
    </row>
    <row r="1871" spans="2:6" x14ac:dyDescent="0.2">
      <c r="B1871" s="48"/>
      <c r="C1871" s="48"/>
      <c r="D1871" s="48"/>
      <c r="E1871" s="48"/>
      <c r="F1871" s="48"/>
    </row>
    <row r="1872" spans="2:6" x14ac:dyDescent="0.2">
      <c r="B1872" s="48"/>
      <c r="C1872" s="48"/>
      <c r="D1872" s="48"/>
      <c r="E1872" s="48"/>
      <c r="F1872" s="48"/>
    </row>
    <row r="1873" spans="2:6" x14ac:dyDescent="0.2">
      <c r="B1873" s="48"/>
      <c r="C1873" s="48"/>
      <c r="D1873" s="48"/>
      <c r="E1873" s="48"/>
      <c r="F1873" s="48"/>
    </row>
    <row r="1874" spans="2:6" x14ac:dyDescent="0.2">
      <c r="B1874" s="48"/>
      <c r="C1874" s="48"/>
      <c r="D1874" s="48"/>
      <c r="E1874" s="48"/>
      <c r="F1874" s="48"/>
    </row>
    <row r="1875" spans="2:6" x14ac:dyDescent="0.2">
      <c r="B1875" s="48"/>
      <c r="C1875" s="48"/>
      <c r="D1875" s="48"/>
      <c r="E1875" s="48"/>
      <c r="F1875" s="48"/>
    </row>
    <row r="1876" spans="2:6" x14ac:dyDescent="0.2">
      <c r="B1876" s="48"/>
      <c r="C1876" s="48"/>
      <c r="D1876" s="48"/>
      <c r="E1876" s="48"/>
      <c r="F1876" s="48"/>
    </row>
    <row r="1877" spans="2:6" x14ac:dyDescent="0.2">
      <c r="B1877" s="48"/>
      <c r="C1877" s="48"/>
      <c r="D1877" s="48"/>
      <c r="E1877" s="48"/>
      <c r="F1877" s="48"/>
    </row>
  </sheetData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scale="68" fitToHeight="0" orientation="portrait" r:id="rId1"/>
  <headerFooter alignWithMargins="0">
    <oddFooter>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90" zoomScaleNormal="90" workbookViewId="0">
      <selection activeCell="A6" sqref="A6"/>
    </sheetView>
  </sheetViews>
  <sheetFormatPr defaultRowHeight="12.75" x14ac:dyDescent="0.2"/>
  <cols>
    <col min="1" max="1" width="37.5703125" bestFit="1" customWidth="1"/>
    <col min="2" max="2" width="12.85546875" customWidth="1"/>
    <col min="3" max="3" width="2.7109375" customWidth="1"/>
    <col min="4" max="4" width="12.85546875" customWidth="1"/>
    <col min="5" max="5" width="2.7109375" customWidth="1"/>
    <col min="6" max="6" width="12.85546875" customWidth="1"/>
    <col min="7" max="7" width="2.7109375" customWidth="1"/>
    <col min="8" max="8" width="12.85546875" customWidth="1"/>
    <col min="9" max="9" width="2.7109375" customWidth="1"/>
  </cols>
  <sheetData>
    <row r="1" spans="1:10" x14ac:dyDescent="0.2">
      <c r="A1" t="str">
        <f>'SP civilistico'!A1</f>
        <v>FILE ESERCITAZIONE</v>
      </c>
    </row>
    <row r="2" spans="1:10" ht="15" x14ac:dyDescent="0.25">
      <c r="A2" s="245" t="s">
        <v>85</v>
      </c>
      <c r="B2" s="246">
        <f>indici!C2</f>
        <v>1</v>
      </c>
      <c r="C2" s="246"/>
      <c r="D2" s="246">
        <f>indici!D2</f>
        <v>2</v>
      </c>
      <c r="E2" s="246"/>
      <c r="F2" s="246">
        <f>indici!E2</f>
        <v>3</v>
      </c>
      <c r="G2" s="246"/>
      <c r="H2" s="246">
        <f>indici!F2</f>
        <v>4</v>
      </c>
      <c r="I2" s="246"/>
    </row>
    <row r="3" spans="1:10" x14ac:dyDescent="0.2">
      <c r="A3" s="96" t="s">
        <v>88</v>
      </c>
      <c r="B3" s="114">
        <f>IF($A$5=0,('SP finale'!C76-'SP finale'!E76),('SP finale'!C70-'SP finale'!E70))</f>
        <v>0</v>
      </c>
      <c r="C3" s="114"/>
      <c r="D3" s="114">
        <f>IF($A$5=0,('SP finale'!E76-'SP finale'!G76),('SP finale'!E70-'SP finale'!G70))</f>
        <v>0</v>
      </c>
      <c r="E3" s="114"/>
      <c r="F3" s="114">
        <f>IF($A$5=0,('SP finale'!G76-'SP finale'!I76),('SP finale'!G70-'SP finale'!I70))</f>
        <v>0</v>
      </c>
      <c r="G3" s="114"/>
      <c r="H3" s="114">
        <f>IF($A$5=0,('SP finale'!I76-'SP finale'!K76),('SP finale'!I70-'SP finale'!K70))</f>
        <v>0</v>
      </c>
      <c r="I3" s="114"/>
    </row>
    <row r="4" spans="1:10" x14ac:dyDescent="0.2">
      <c r="B4" s="102"/>
      <c r="C4" s="102"/>
      <c r="D4" s="102"/>
      <c r="E4" s="102"/>
      <c r="F4" s="102"/>
      <c r="G4" s="102"/>
      <c r="H4" s="102"/>
      <c r="I4" s="102"/>
    </row>
    <row r="5" spans="1:10" ht="15" x14ac:dyDescent="0.2">
      <c r="A5" s="111">
        <v>0</v>
      </c>
      <c r="B5" t="s">
        <v>86</v>
      </c>
    </row>
    <row r="6" spans="1:10" x14ac:dyDescent="0.2">
      <c r="B6" t="s">
        <v>87</v>
      </c>
    </row>
    <row r="8" spans="1:10" ht="15" x14ac:dyDescent="0.25">
      <c r="A8" s="245" t="str">
        <f>IF(A5=0,"FLUSSI DI CASSA PFN A BREVE","FLUSSI DI CASSA PFN TOTALE")</f>
        <v>FLUSSI DI CASSA PFN A BREVE</v>
      </c>
      <c r="B8" s="246">
        <f>B2</f>
        <v>1</v>
      </c>
      <c r="C8" s="246"/>
      <c r="D8" s="246">
        <f>D2</f>
        <v>2</v>
      </c>
      <c r="E8" s="246"/>
      <c r="F8" s="246">
        <f>F2</f>
        <v>3</v>
      </c>
      <c r="G8" s="246"/>
      <c r="H8" s="246">
        <f>H2</f>
        <v>4</v>
      </c>
      <c r="I8" s="246"/>
    </row>
    <row r="9" spans="1:10" x14ac:dyDescent="0.2">
      <c r="A9" s="103" t="s">
        <v>89</v>
      </c>
      <c r="B9" s="10">
        <f>'CE finale'!E31</f>
        <v>0</v>
      </c>
      <c r="C9" s="10"/>
      <c r="D9" s="10">
        <f>'CE finale'!G31</f>
        <v>0</v>
      </c>
      <c r="E9" s="10"/>
      <c r="F9" s="10">
        <f>'CE finale'!I31</f>
        <v>0</v>
      </c>
      <c r="G9" s="10"/>
      <c r="H9" s="10">
        <f>'CE finale'!K31</f>
        <v>0</v>
      </c>
      <c r="I9" s="10"/>
      <c r="J9" s="10"/>
    </row>
    <row r="10" spans="1:10" x14ac:dyDescent="0.2">
      <c r="A10" s="154" t="s">
        <v>43</v>
      </c>
      <c r="B10" s="10">
        <f>+'CE civilistico'!E26+'CE civilistico'!E27</f>
        <v>0</v>
      </c>
      <c r="C10" s="10"/>
      <c r="D10" s="10">
        <f>+'CE civilistico'!G26+'CE civilistico'!G27</f>
        <v>0</v>
      </c>
      <c r="E10" s="10"/>
      <c r="F10" s="10">
        <f>+'CE civilistico'!I26+'CE civilistico'!I27</f>
        <v>0</v>
      </c>
      <c r="G10" s="10"/>
      <c r="H10" s="10">
        <f>+'CE civilistico'!K26+'CE civilistico'!K27</f>
        <v>0</v>
      </c>
      <c r="I10" s="10"/>
      <c r="J10" s="10"/>
    </row>
    <row r="11" spans="1:10" x14ac:dyDescent="0.2">
      <c r="A11" s="154" t="s">
        <v>510</v>
      </c>
      <c r="B11" s="10">
        <f>+'CE civilistico'!E22+'CE civilistico'!E35+'CE civilistico'!E36+'CE civilistico'!E23</f>
        <v>0</v>
      </c>
      <c r="C11" s="10"/>
      <c r="D11" s="10">
        <f>+'CE civilistico'!G22+'CE civilistico'!G35+'CE civilistico'!G36+'CE civilistico'!G23</f>
        <v>0</v>
      </c>
      <c r="E11" s="10"/>
      <c r="F11" s="10">
        <f>+'CE civilistico'!I22+'CE civilistico'!I35+'CE civilistico'!I36+'CE civilistico'!I23</f>
        <v>0</v>
      </c>
      <c r="G11" s="10"/>
      <c r="H11" s="10">
        <f>+'CE civilistico'!K22+'CE civilistico'!K35+'CE civilistico'!K36+'CE civilistico'!K23</f>
        <v>0</v>
      </c>
      <c r="I11" s="10"/>
      <c r="J11" s="10"/>
    </row>
    <row r="12" spans="1:10" ht="14.25" customHeight="1" x14ac:dyDescent="0.2">
      <c r="A12" s="154" t="s">
        <v>511</v>
      </c>
      <c r="B12" s="10">
        <f>+'CE civilistico'!E61+'CE civilistico'!E31+'CE civilistico'!E28</f>
        <v>0</v>
      </c>
      <c r="C12" s="10"/>
      <c r="D12" s="10">
        <f>+'CE civilistico'!G61+'CE civilistico'!G31+'CE civilistico'!G28</f>
        <v>0</v>
      </c>
      <c r="E12" s="10"/>
      <c r="F12" s="10">
        <f>+'CE civilistico'!I61+'CE civilistico'!I31+'CE civilistico'!I28</f>
        <v>0</v>
      </c>
      <c r="G12" s="10"/>
      <c r="H12" s="10">
        <f>+'CE civilistico'!K61+'CE civilistico'!K31+'CE civilistico'!K28</f>
        <v>0</v>
      </c>
      <c r="I12" s="10"/>
    </row>
    <row r="13" spans="1:10" x14ac:dyDescent="0.2">
      <c r="A13" s="104" t="s">
        <v>90</v>
      </c>
      <c r="B13" s="32">
        <f>SUM(B9:B12)</f>
        <v>0</v>
      </c>
      <c r="C13" s="32"/>
      <c r="D13" s="32">
        <f>SUM(D9:D12)</f>
        <v>0</v>
      </c>
      <c r="E13" s="32"/>
      <c r="F13" s="32">
        <f>SUM(F9:F12)</f>
        <v>0</v>
      </c>
      <c r="G13" s="32"/>
      <c r="H13" s="32">
        <f>SUM(H9:H12)</f>
        <v>0</v>
      </c>
      <c r="I13" s="32"/>
      <c r="J13" s="32"/>
    </row>
    <row r="14" spans="1:10" x14ac:dyDescent="0.2">
      <c r="A14" s="103"/>
      <c r="B14" s="10"/>
      <c r="C14" s="10"/>
      <c r="E14" s="10"/>
      <c r="G14" s="10"/>
      <c r="I14" s="10"/>
    </row>
    <row r="15" spans="1:10" x14ac:dyDescent="0.2">
      <c r="A15" s="105" t="s">
        <v>91</v>
      </c>
      <c r="B15" s="10">
        <f>-('SP finale'!E44-'SP finale'!C44+'CE civilistico'!E31)</f>
        <v>0</v>
      </c>
      <c r="C15" s="10"/>
      <c r="D15" s="10">
        <f>-('SP finale'!G44-'SP finale'!E44+'CE civilistico'!G31)</f>
        <v>0</v>
      </c>
      <c r="E15" s="10"/>
      <c r="F15" s="10">
        <f>-('SP finale'!I44-'SP finale'!G44+'CE civilistico'!I31)</f>
        <v>0</v>
      </c>
      <c r="G15" s="10"/>
      <c r="H15" s="10">
        <f>-('SP finale'!K44-'SP finale'!I44+'CE civilistico'!K31)</f>
        <v>0</v>
      </c>
      <c r="I15" s="10"/>
      <c r="J15" s="10"/>
    </row>
    <row r="16" spans="1:10" x14ac:dyDescent="0.2">
      <c r="A16" s="105" t="s">
        <v>92</v>
      </c>
      <c r="B16" s="10">
        <f>-('SP finale'!E46-'SP finale'!C46)</f>
        <v>0</v>
      </c>
      <c r="C16" s="10"/>
      <c r="D16" s="10">
        <f>-('SP finale'!G46-'SP finale'!E46)</f>
        <v>0</v>
      </c>
      <c r="E16" s="10"/>
      <c r="F16" s="10">
        <f>-('SP finale'!I46-'SP finale'!G46)</f>
        <v>0</v>
      </c>
      <c r="G16" s="10"/>
      <c r="H16" s="10">
        <f>-('SP finale'!K46-'SP finale'!I46)</f>
        <v>0</v>
      </c>
      <c r="I16" s="10"/>
      <c r="J16" s="10"/>
    </row>
    <row r="17" spans="1:10" x14ac:dyDescent="0.2">
      <c r="A17" s="105" t="s">
        <v>93</v>
      </c>
      <c r="B17" s="10">
        <f>-('SP finale'!E45-'SP finale'!C45)</f>
        <v>0</v>
      </c>
      <c r="C17" s="10"/>
      <c r="D17" s="10">
        <f>-('SP finale'!G45-'SP finale'!E45)</f>
        <v>0</v>
      </c>
      <c r="E17" s="10"/>
      <c r="F17" s="10">
        <f>-('SP finale'!I45-'SP finale'!G45)</f>
        <v>0</v>
      </c>
      <c r="G17" s="10"/>
      <c r="H17" s="10">
        <f>-('SP finale'!K45-'SP finale'!I45)</f>
        <v>0</v>
      </c>
      <c r="I17" s="10"/>
      <c r="J17" s="10"/>
    </row>
    <row r="18" spans="1:10" x14ac:dyDescent="0.2">
      <c r="A18" s="105" t="s">
        <v>94</v>
      </c>
      <c r="B18" s="10">
        <f>('SP finale'!E47-'SP finale'!C47)</f>
        <v>0</v>
      </c>
      <c r="C18" s="10"/>
      <c r="D18" s="10">
        <f>('SP finale'!G47-'SP finale'!E47)</f>
        <v>0</v>
      </c>
      <c r="E18" s="10"/>
      <c r="F18" s="10">
        <f>('SP finale'!I47-'SP finale'!G47)</f>
        <v>0</v>
      </c>
      <c r="G18" s="10"/>
      <c r="H18" s="10">
        <f>('SP finale'!K47-'SP finale'!I47)</f>
        <v>0</v>
      </c>
      <c r="I18" s="10"/>
      <c r="J18" s="10"/>
    </row>
    <row r="19" spans="1:10" x14ac:dyDescent="0.2">
      <c r="A19" s="105" t="s">
        <v>95</v>
      </c>
      <c r="B19" s="10">
        <f>('SP finale'!E48-'SP finale'!C48)</f>
        <v>0</v>
      </c>
      <c r="C19" s="10"/>
      <c r="D19" s="10">
        <f>('SP finale'!G48-'SP finale'!E48)</f>
        <v>0</v>
      </c>
      <c r="E19" s="10"/>
      <c r="F19" s="10">
        <f>('SP finale'!I48-'SP finale'!G48)</f>
        <v>0</v>
      </c>
      <c r="G19" s="10"/>
      <c r="H19" s="10">
        <f>('SP finale'!K48-'SP finale'!I48)</f>
        <v>0</v>
      </c>
      <c r="I19" s="10"/>
      <c r="J19" s="10"/>
    </row>
    <row r="20" spans="1:10" x14ac:dyDescent="0.2">
      <c r="A20" s="104" t="s">
        <v>96</v>
      </c>
      <c r="B20" s="32">
        <f>B13+SUM(B15:B19)</f>
        <v>0</v>
      </c>
      <c r="C20" s="32"/>
      <c r="D20" s="32">
        <f>D13+SUM(D15:D19)</f>
        <v>0</v>
      </c>
      <c r="E20" s="32"/>
      <c r="F20" s="32">
        <f>F13+SUM(F15:F19)</f>
        <v>0</v>
      </c>
      <c r="G20" s="32"/>
      <c r="H20" s="32">
        <f>H13+SUM(H15:H19)</f>
        <v>0</v>
      </c>
      <c r="I20" s="32"/>
      <c r="J20" s="32"/>
    </row>
    <row r="21" spans="1:10" x14ac:dyDescent="0.2">
      <c r="A21" s="103"/>
    </row>
    <row r="22" spans="1:10" x14ac:dyDescent="0.2">
      <c r="A22" s="105" t="s">
        <v>97</v>
      </c>
      <c r="B22" s="10">
        <f>-('SP finale'!E51-'SP finale'!C51+'CE civilistico'!E26)</f>
        <v>0</v>
      </c>
      <c r="C22" s="10"/>
      <c r="D22" s="10">
        <f>-('SP finale'!G51-'SP finale'!E51+'CE civilistico'!G26)</f>
        <v>0</v>
      </c>
      <c r="E22" s="10"/>
      <c r="F22" s="10">
        <f>-('SP finale'!I51-'SP finale'!G51+'CE civilistico'!I26)</f>
        <v>0</v>
      </c>
      <c r="G22" s="10"/>
      <c r="H22" s="10">
        <f>-('SP finale'!K51-'SP finale'!I51+'CE civilistico'!K26)</f>
        <v>0</v>
      </c>
      <c r="I22" s="10"/>
      <c r="J22" s="10"/>
    </row>
    <row r="23" spans="1:10" x14ac:dyDescent="0.2">
      <c r="A23" s="105" t="s">
        <v>98</v>
      </c>
      <c r="B23" s="10">
        <f>-('SP finale'!E52-'SP finale'!C52+'CE civilistico'!E27+'CE civilistico'!E28)</f>
        <v>0</v>
      </c>
      <c r="C23" s="10"/>
      <c r="D23" s="10">
        <f>-('SP finale'!G52-'SP finale'!E52+'CE civilistico'!G27+'CE civilistico'!G28)</f>
        <v>0</v>
      </c>
      <c r="E23" s="10"/>
      <c r="F23" s="10">
        <f>-('SP finale'!I52-'SP finale'!G52+'CE civilistico'!I27+'CE civilistico'!I28)</f>
        <v>0</v>
      </c>
      <c r="G23" s="10"/>
      <c r="H23" s="10">
        <f>-('SP finale'!K52-'SP finale'!I52+'CE civilistico'!K27+'CE civilistico'!K28)</f>
        <v>0</v>
      </c>
      <c r="I23" s="10"/>
      <c r="J23" s="10"/>
    </row>
    <row r="24" spans="1:10" x14ac:dyDescent="0.2">
      <c r="A24" s="105" t="s">
        <v>99</v>
      </c>
      <c r="B24" s="248">
        <f>IF($A$5=0,-('SP finale'!E55-'SP finale'!C55+'CE civilistico'!E61)-('SP finale'!E67-'SP finale'!C67),-('SP finale'!E55-'SP finale'!C55))</f>
        <v>0</v>
      </c>
      <c r="C24" s="248"/>
      <c r="D24" s="248">
        <f>IF($A$5=0,-('SP finale'!G55-'SP finale'!E55+'CE civilistico'!G61)-('SP finale'!G67-'SP finale'!E67),-('SP finale'!G55-'SP finale'!E55))</f>
        <v>0</v>
      </c>
      <c r="E24" s="248"/>
      <c r="F24" s="248">
        <f>IF($A$5=0,-('SP finale'!I55-'SP finale'!G55+'CE civilistico'!I61)-('SP finale'!I67-'SP finale'!G67),-('SP finale'!I55-'SP finale'!G55))</f>
        <v>0</v>
      </c>
      <c r="G24" s="248"/>
      <c r="H24" s="248">
        <f>IF($A$5=0,-('SP finale'!K55-'SP finale'!I55+'CE civilistico'!K61)-('SP finale'!K67-'SP finale'!I67),-('SP finale'!K55-'SP finale'!I55))</f>
        <v>0</v>
      </c>
      <c r="I24" s="10"/>
      <c r="J24" s="10"/>
    </row>
    <row r="25" spans="1:10" x14ac:dyDescent="0.2">
      <c r="A25" s="105" t="s">
        <v>100</v>
      </c>
      <c r="B25" s="248">
        <f>IF($A$5=0,('SP finale'!E63-'SP finale'!C63),0)</f>
        <v>0</v>
      </c>
      <c r="C25" s="248"/>
      <c r="D25" s="248">
        <f>IF($A$5=0,('SP finale'!G63-'SP finale'!E63),0)</f>
        <v>0</v>
      </c>
      <c r="E25" s="248"/>
      <c r="F25" s="248">
        <f>IF($A$5=0,('SP finale'!I63-'SP finale'!G63),0)</f>
        <v>0</v>
      </c>
      <c r="G25" s="248"/>
      <c r="H25" s="248">
        <f>IF($A$5=0,('SP finale'!K63-'SP finale'!I63),0)</f>
        <v>0</v>
      </c>
      <c r="I25" s="10"/>
    </row>
    <row r="26" spans="1:10" x14ac:dyDescent="0.2">
      <c r="A26" s="105" t="s">
        <v>101</v>
      </c>
      <c r="B26" s="10">
        <f>('SP finale'!E56-'SP finale'!C56)</f>
        <v>0</v>
      </c>
      <c r="C26" s="10"/>
      <c r="D26" s="10">
        <f>('SP finale'!G56-'SP finale'!E56)</f>
        <v>0</v>
      </c>
      <c r="E26" s="10"/>
      <c r="F26" s="10">
        <f>('SP finale'!I56-'SP finale'!G56)</f>
        <v>0</v>
      </c>
      <c r="G26" s="10"/>
      <c r="H26" s="10">
        <f>('SP finale'!K56-'SP finale'!I56)</f>
        <v>0</v>
      </c>
      <c r="I26" s="10"/>
      <c r="J26" s="10"/>
    </row>
    <row r="27" spans="1:10" x14ac:dyDescent="0.2">
      <c r="A27" s="105" t="s">
        <v>102</v>
      </c>
      <c r="B27" s="10">
        <f>SUM('SP riclassificato'!E253:E255)-SUM('SP riclassificato'!C253:C255)-('CE civilistico'!E35+'CE civilistico'!E36)</f>
        <v>0</v>
      </c>
      <c r="C27" s="10"/>
      <c r="D27" s="10">
        <f>SUM('SP riclassificato'!G253:G255)-SUM('SP riclassificato'!E253:E255)-('CE civilistico'!G35+'CE civilistico'!G36)</f>
        <v>0</v>
      </c>
      <c r="E27" s="10"/>
      <c r="F27" s="10">
        <f>SUM('SP riclassificato'!I253:I255)-SUM('SP riclassificato'!G253:G255)-('CE civilistico'!I35+'CE civilistico'!I36)</f>
        <v>0</v>
      </c>
      <c r="G27" s="10"/>
      <c r="H27" s="10">
        <f>SUM('SP riclassificato'!K253:K255)-SUM('SP riclassificato'!I253:I255)-('CE civilistico'!K35+'CE civilistico'!K36)</f>
        <v>0</v>
      </c>
      <c r="I27" s="10"/>
      <c r="J27" s="10"/>
    </row>
    <row r="28" spans="1:10" x14ac:dyDescent="0.2">
      <c r="A28" s="105" t="s">
        <v>103</v>
      </c>
      <c r="B28" s="10">
        <f>'SP riclassificato'!E256-'SP riclassificato'!C256-'CE civilistico'!E22</f>
        <v>0</v>
      </c>
      <c r="C28" s="10"/>
      <c r="D28" s="10">
        <f>'SP riclassificato'!G256-'SP riclassificato'!E256-'CE civilistico'!G22</f>
        <v>0</v>
      </c>
      <c r="E28" s="10"/>
      <c r="F28" s="10">
        <f>'SP riclassificato'!I256-'SP riclassificato'!G256-'CE civilistico'!I22</f>
        <v>0</v>
      </c>
      <c r="G28" s="10"/>
      <c r="H28" s="10">
        <f>'SP riclassificato'!K256-'SP riclassificato'!I256-'CE civilistico'!K22</f>
        <v>0</v>
      </c>
      <c r="I28" s="10"/>
      <c r="J28" s="10"/>
    </row>
    <row r="29" spans="1:10" x14ac:dyDescent="0.2">
      <c r="A29" s="105" t="s">
        <v>104</v>
      </c>
      <c r="B29" s="10">
        <f>'SP finale'!E71-'SP finale'!C71-'FLUSSI di CASSA'!B9</f>
        <v>0</v>
      </c>
      <c r="C29" s="10"/>
      <c r="D29" s="10">
        <f>'SP finale'!G71-'SP finale'!E71-'FLUSSI di CASSA'!D9</f>
        <v>0</v>
      </c>
      <c r="E29" s="10"/>
      <c r="F29" s="10">
        <f>'SP finale'!I71-'SP finale'!G71-'FLUSSI di CASSA'!F9</f>
        <v>0</v>
      </c>
      <c r="G29" s="10"/>
      <c r="H29" s="10">
        <f>'SP finale'!K71-'SP finale'!I71-'FLUSSI di CASSA'!H9</f>
        <v>0</v>
      </c>
      <c r="I29" s="10"/>
      <c r="J29" s="10"/>
    </row>
    <row r="30" spans="1:10" x14ac:dyDescent="0.2">
      <c r="A30" s="104" t="s">
        <v>105</v>
      </c>
      <c r="B30" s="32">
        <f>SUM(B22:B29)</f>
        <v>0</v>
      </c>
      <c r="C30" s="32"/>
      <c r="D30" s="32">
        <f>SUM(D22:D29)</f>
        <v>0</v>
      </c>
      <c r="E30" s="32"/>
      <c r="F30" s="32">
        <f>SUM(F22:F29)</f>
        <v>0</v>
      </c>
      <c r="G30" s="32"/>
      <c r="H30" s="32">
        <f>SUM(H22:H29)</f>
        <v>0</v>
      </c>
      <c r="I30" s="32"/>
      <c r="J30" s="32"/>
    </row>
    <row r="31" spans="1:10" x14ac:dyDescent="0.2">
      <c r="A31" s="103"/>
    </row>
    <row r="32" spans="1:10" x14ac:dyDescent="0.2">
      <c r="A32" s="104" t="s">
        <v>106</v>
      </c>
      <c r="B32" s="32">
        <f>B20+B30</f>
        <v>0</v>
      </c>
      <c r="C32" s="32"/>
      <c r="D32" s="32">
        <f>D20+D30</f>
        <v>0</v>
      </c>
      <c r="E32" s="32"/>
      <c r="F32" s="32">
        <f>F20+F30</f>
        <v>0</v>
      </c>
      <c r="G32" s="32"/>
      <c r="H32" s="32">
        <f>H20+H30</f>
        <v>0</v>
      </c>
      <c r="I32" s="32"/>
      <c r="J32" s="32"/>
    </row>
    <row r="33" spans="2:8" x14ac:dyDescent="0.2">
      <c r="H33" s="10"/>
    </row>
    <row r="34" spans="2:8" x14ac:dyDescent="0.2">
      <c r="B34" s="10">
        <f>+B32-B3</f>
        <v>0</v>
      </c>
      <c r="D34" s="10">
        <f>+D32-D3</f>
        <v>0</v>
      </c>
      <c r="F34" s="10">
        <f>+F32-F3</f>
        <v>0</v>
      </c>
      <c r="H34" s="10">
        <f>+H32-H3</f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D1" sqref="D1"/>
    </sheetView>
  </sheetViews>
  <sheetFormatPr defaultRowHeight="12.75" x14ac:dyDescent="0.2"/>
  <cols>
    <col min="1" max="1" width="37.5703125" bestFit="1" customWidth="1"/>
    <col min="2" max="5" width="12.85546875" customWidth="1"/>
  </cols>
  <sheetData>
    <row r="1" spans="1:6" x14ac:dyDescent="0.2">
      <c r="A1" t="str">
        <f>'SP civilistico'!A1</f>
        <v>FILE ESERCITAZIONE</v>
      </c>
    </row>
    <row r="2" spans="1:6" ht="20.25" x14ac:dyDescent="0.3">
      <c r="A2" s="93" t="s">
        <v>85</v>
      </c>
    </row>
    <row r="3" spans="1:6" s="116" customFormat="1" ht="15.75" x14ac:dyDescent="0.25">
      <c r="B3" s="199">
        <f>indici!C2</f>
        <v>1</v>
      </c>
      <c r="C3" s="199">
        <f>indici!D2</f>
        <v>2</v>
      </c>
      <c r="D3" s="199">
        <f>indici!E2</f>
        <v>3</v>
      </c>
      <c r="E3" s="199">
        <f>indici!F2</f>
        <v>4</v>
      </c>
    </row>
    <row r="4" spans="1:6" x14ac:dyDescent="0.2">
      <c r="A4" s="95" t="s">
        <v>566</v>
      </c>
      <c r="B4" s="114">
        <f>+'SP riclassificato'!E7-'SP riclassificato'!C7</f>
        <v>0</v>
      </c>
      <c r="C4" s="114">
        <f>+'SP riclassificato'!G7-'SP riclassificato'!E7</f>
        <v>0</v>
      </c>
      <c r="D4" s="114">
        <f>+'SP riclassificato'!I7-'SP riclassificato'!G7</f>
        <v>0</v>
      </c>
      <c r="E4" s="114">
        <f>+'SP riclassificato'!K7-'SP riclassificato'!I7</f>
        <v>0</v>
      </c>
    </row>
    <row r="6" spans="1:6" s="116" customFormat="1" ht="16.5" thickBot="1" x14ac:dyDescent="0.3">
      <c r="B6" s="199">
        <f>B3</f>
        <v>1</v>
      </c>
      <c r="C6" s="199">
        <f>C3</f>
        <v>2</v>
      </c>
      <c r="D6" s="199">
        <f>D3</f>
        <v>3</v>
      </c>
      <c r="E6" s="199">
        <f>E3</f>
        <v>4</v>
      </c>
    </row>
    <row r="7" spans="1:6" ht="30.75" thickBot="1" x14ac:dyDescent="0.25">
      <c r="A7" s="194" t="s">
        <v>563</v>
      </c>
      <c r="B7" s="200"/>
      <c r="C7" s="200"/>
      <c r="D7" s="200"/>
      <c r="E7" s="200"/>
      <c r="F7" s="10"/>
    </row>
    <row r="8" spans="1:6" ht="13.5" thickBot="1" x14ac:dyDescent="0.25">
      <c r="A8" s="195"/>
      <c r="B8" s="200"/>
      <c r="C8" s="200"/>
      <c r="D8" s="200"/>
      <c r="E8" s="200"/>
      <c r="F8" s="10"/>
    </row>
    <row r="9" spans="1:6" ht="26.25" thickBot="1" x14ac:dyDescent="0.25">
      <c r="A9" s="196" t="s">
        <v>518</v>
      </c>
      <c r="F9" s="10"/>
    </row>
    <row r="10" spans="1:6" ht="14.25" customHeight="1" thickBot="1" x14ac:dyDescent="0.25">
      <c r="A10" s="196" t="s">
        <v>519</v>
      </c>
      <c r="B10" s="200">
        <f>+'CE civilistico'!E77</f>
        <v>0</v>
      </c>
      <c r="C10" s="200">
        <f>+'CE civilistico'!G77</f>
        <v>0</v>
      </c>
      <c r="D10" s="200">
        <f>+'CE civilistico'!I77</f>
        <v>0</v>
      </c>
      <c r="E10" s="200">
        <f>+'CE civilistico'!K77</f>
        <v>0</v>
      </c>
    </row>
    <row r="11" spans="1:6" ht="13.5" thickBot="1" x14ac:dyDescent="0.25">
      <c r="A11" s="195" t="s">
        <v>520</v>
      </c>
      <c r="B11" s="200">
        <f>+'CE civilistico'!E76</f>
        <v>0</v>
      </c>
      <c r="C11" s="200">
        <f>+'CE civilistico'!G76</f>
        <v>0</v>
      </c>
      <c r="D11" s="200">
        <f>+'CE civilistico'!I76</f>
        <v>0</v>
      </c>
      <c r="E11" s="200">
        <f>+'CE civilistico'!K76</f>
        <v>0</v>
      </c>
      <c r="F11" s="32"/>
    </row>
    <row r="12" spans="1:6" ht="13.5" thickBot="1" x14ac:dyDescent="0.25">
      <c r="A12" s="195" t="s">
        <v>521</v>
      </c>
      <c r="B12" s="200">
        <f>+'CE civilistico'!E51-'CE civilistico'!E52-'CE civilistico'!E46</f>
        <v>0</v>
      </c>
      <c r="C12" s="249">
        <f>+'CE civilistico'!G51-'CE civilistico'!G52-'CE civilistico'!G46</f>
        <v>0</v>
      </c>
      <c r="D12" s="249">
        <f>+'CE civilistico'!I51-'CE civilistico'!I52-'CE civilistico'!I46</f>
        <v>0</v>
      </c>
      <c r="E12" s="200">
        <f>+'CE civilistico'!K51-'CE civilistico'!K52-'CE civilistico'!K46</f>
        <v>0</v>
      </c>
    </row>
    <row r="13" spans="1:6" ht="13.5" thickBot="1" x14ac:dyDescent="0.25">
      <c r="A13" s="195" t="s">
        <v>522</v>
      </c>
      <c r="B13" s="200">
        <f>-'CE civilistico'!E45</f>
        <v>0</v>
      </c>
      <c r="C13" s="200">
        <f>-'CE civilistico'!G45</f>
        <v>0</v>
      </c>
      <c r="D13" s="200">
        <f>-'CE civilistico'!I45</f>
        <v>0</v>
      </c>
      <c r="E13" s="200">
        <f>-'CE civilistico'!K45</f>
        <v>0</v>
      </c>
      <c r="F13" s="10"/>
    </row>
    <row r="14" spans="1:6" ht="26.25" thickBot="1" x14ac:dyDescent="0.25">
      <c r="A14" s="195" t="s">
        <v>523</v>
      </c>
      <c r="B14" s="200">
        <f>-'CE civilistico'!E68+'CE civilistico'!E71</f>
        <v>0</v>
      </c>
      <c r="C14" s="249">
        <f>-'CE civilistico'!G68+'CE civilistico'!G71</f>
        <v>0</v>
      </c>
      <c r="D14" s="249">
        <f>-'CE civilistico'!I68+'CE civilistico'!I71</f>
        <v>0</v>
      </c>
      <c r="E14" s="200">
        <f>-'CE civilistico'!K68+'CE civilistico'!K71</f>
        <v>0</v>
      </c>
      <c r="F14" s="10"/>
    </row>
    <row r="15" spans="1:6" ht="39" thickBot="1" x14ac:dyDescent="0.25">
      <c r="A15" s="196" t="s">
        <v>524</v>
      </c>
      <c r="B15" s="201">
        <f>SUM(B10:B14)</f>
        <v>0</v>
      </c>
      <c r="C15" s="201">
        <f>SUM(C10:C14)</f>
        <v>0</v>
      </c>
      <c r="D15" s="201">
        <f>SUM(D10:D14)</f>
        <v>0</v>
      </c>
      <c r="E15" s="201">
        <f>SUM(E10:E14)</f>
        <v>0</v>
      </c>
      <c r="F15" s="10"/>
    </row>
    <row r="16" spans="1:6" ht="13.5" thickBot="1" x14ac:dyDescent="0.25">
      <c r="A16" s="196"/>
      <c r="B16" s="200"/>
      <c r="C16" s="200"/>
      <c r="D16" s="200"/>
      <c r="E16" s="200"/>
      <c r="F16" s="10"/>
    </row>
    <row r="17" spans="1:6" ht="39" thickBot="1" x14ac:dyDescent="0.25">
      <c r="A17" s="197" t="s">
        <v>525</v>
      </c>
      <c r="B17" s="200"/>
      <c r="C17" s="200"/>
      <c r="D17" s="200"/>
      <c r="E17" s="200"/>
      <c r="F17" s="10"/>
    </row>
    <row r="18" spans="1:6" ht="13.5" thickBot="1" x14ac:dyDescent="0.25">
      <c r="A18" s="195" t="s">
        <v>526</v>
      </c>
      <c r="B18" s="200">
        <f>+'CE civilistico'!E36+'CE civilistico'!E35+'CE civilistico'!E28+'CE civilistico'!E31</f>
        <v>0</v>
      </c>
      <c r="C18" s="249">
        <f>+'CE civilistico'!G36+'CE civilistico'!G35+'CE civilistico'!G28+'CE civilistico'!G31</f>
        <v>0</v>
      </c>
      <c r="D18" s="249">
        <f>+'CE civilistico'!I36+'CE civilistico'!I35+'CE civilistico'!I28+'CE civilistico'!I31</f>
        <v>0</v>
      </c>
      <c r="E18" s="200">
        <f>+'CE civilistico'!K36+'CE civilistico'!K35+'CE civilistico'!K28+'CE civilistico'!K31</f>
        <v>0</v>
      </c>
      <c r="F18" s="32"/>
    </row>
    <row r="19" spans="1:6" ht="13.5" thickBot="1" x14ac:dyDescent="0.25">
      <c r="A19" s="195" t="s">
        <v>527</v>
      </c>
      <c r="B19" s="200">
        <f>+'CE civilistico'!E26+'CE civilistico'!E27</f>
        <v>0</v>
      </c>
      <c r="C19" s="200">
        <f>+'CE civilistico'!G26+'CE civilistico'!G27</f>
        <v>0</v>
      </c>
      <c r="D19" s="200">
        <f>+'CE civilistico'!I26+'CE civilistico'!I27</f>
        <v>0</v>
      </c>
      <c r="E19" s="200">
        <f>+'CE civilistico'!K26+'CE civilistico'!K27</f>
        <v>0</v>
      </c>
    </row>
    <row r="20" spans="1:6" ht="13.5" thickBot="1" x14ac:dyDescent="0.25">
      <c r="A20" s="195" t="s">
        <v>528</v>
      </c>
      <c r="B20" s="200">
        <f>-'CE civilistico'!E65</f>
        <v>0</v>
      </c>
      <c r="C20" s="200">
        <f>-'CE civilistico'!G65</f>
        <v>0</v>
      </c>
      <c r="D20" s="200">
        <f>-'CE civilistico'!I65</f>
        <v>0</v>
      </c>
      <c r="E20" s="200">
        <f>-'CE civilistico'!K65</f>
        <v>0</v>
      </c>
      <c r="F20" s="10"/>
    </row>
    <row r="21" spans="1:6" ht="13.5" thickBot="1" x14ac:dyDescent="0.25">
      <c r="A21" s="195" t="s">
        <v>529</v>
      </c>
      <c r="B21" s="200">
        <f>+'CE civilistico'!E22</f>
        <v>0</v>
      </c>
      <c r="C21" s="249">
        <f>+'CE civilistico'!G22</f>
        <v>0</v>
      </c>
      <c r="D21" s="249">
        <f>+'CE civilistico'!I22</f>
        <v>0</v>
      </c>
      <c r="E21" s="200">
        <f>+'CE civilistico'!K22</f>
        <v>0</v>
      </c>
      <c r="F21" s="10"/>
    </row>
    <row r="22" spans="1:6" ht="26.25" thickBot="1" x14ac:dyDescent="0.25">
      <c r="A22" s="196" t="s">
        <v>530</v>
      </c>
      <c r="B22" s="201">
        <f>SUM(B18:B21)</f>
        <v>0</v>
      </c>
      <c r="C22" s="201">
        <f>SUM(C18:C21)</f>
        <v>0</v>
      </c>
      <c r="D22" s="201">
        <f>SUM(D18:D21)</f>
        <v>0</v>
      </c>
      <c r="E22" s="201">
        <f>SUM(E18:E21)</f>
        <v>0</v>
      </c>
      <c r="F22" s="10"/>
    </row>
    <row r="23" spans="1:6" ht="13.5" thickBot="1" x14ac:dyDescent="0.25">
      <c r="A23" s="197" t="s">
        <v>531</v>
      </c>
      <c r="B23" s="200"/>
      <c r="C23" s="200"/>
      <c r="D23" s="200"/>
      <c r="E23" s="200"/>
    </row>
    <row r="24" spans="1:6" ht="13.5" thickBot="1" x14ac:dyDescent="0.25">
      <c r="A24" s="195" t="s">
        <v>532</v>
      </c>
      <c r="B24" s="200">
        <f>SUM('SP riclassificato'!C44:C48)-SUM('SP riclassificato'!E44:E48)</f>
        <v>0</v>
      </c>
      <c r="C24" s="200">
        <f>SUM('SP riclassificato'!E44:E48)-SUM('SP riclassificato'!G44:G48)</f>
        <v>0</v>
      </c>
      <c r="D24" s="200">
        <f>SUM('SP riclassificato'!G44:G48)-SUM('SP riclassificato'!I44:I48)</f>
        <v>0</v>
      </c>
      <c r="E24" s="200">
        <f>SUM('SP riclassificato'!I44:I48)-SUM('SP riclassificato'!K44:K48)</f>
        <v>0</v>
      </c>
      <c r="F24" s="10"/>
    </row>
    <row r="25" spans="1:6" ht="13.5" thickBot="1" x14ac:dyDescent="0.25">
      <c r="A25" s="195" t="s">
        <v>533</v>
      </c>
      <c r="B25" s="200">
        <f>+'SP riclassificato'!C9-'CE civilistico'!E31-'SP riclassificato'!E9</f>
        <v>0</v>
      </c>
      <c r="C25" s="249">
        <f>+'SP riclassificato'!E9-'CE civilistico'!G31-'SP riclassificato'!G9</f>
        <v>0</v>
      </c>
      <c r="D25" s="249">
        <f>+'SP riclassificato'!G9-'CE civilistico'!I31-'SP riclassificato'!I9</f>
        <v>0</v>
      </c>
      <c r="E25" s="200">
        <f>+'SP riclassificato'!I9-'CE civilistico'!K31-'SP riclassificato'!K9</f>
        <v>0</v>
      </c>
      <c r="F25" s="10"/>
    </row>
    <row r="26" spans="1:6" ht="26.25" thickBot="1" x14ac:dyDescent="0.25">
      <c r="A26" s="195" t="s">
        <v>534</v>
      </c>
      <c r="B26" s="200">
        <f>-'SP riclassificato'!C121+'SP riclassificato'!E121</f>
        <v>0</v>
      </c>
      <c r="C26" s="200">
        <f>-'SP riclassificato'!E121+'SP riclassificato'!G121</f>
        <v>0</v>
      </c>
      <c r="D26" s="200">
        <f>-'SP riclassificato'!G121+'SP riclassificato'!I121</f>
        <v>0</v>
      </c>
      <c r="E26" s="200">
        <f>-'SP riclassificato'!I121+'SP riclassificato'!K121</f>
        <v>0</v>
      </c>
      <c r="F26" s="10"/>
    </row>
    <row r="27" spans="1:6" ht="13.5" thickBot="1" x14ac:dyDescent="0.25">
      <c r="A27" s="195" t="s">
        <v>535</v>
      </c>
      <c r="B27" s="200">
        <f>+'SP riclassificato'!C42-'SP riclassificato'!E42</f>
        <v>0</v>
      </c>
      <c r="C27" s="249">
        <f>+'SP riclassificato'!E42-'SP riclassificato'!G42</f>
        <v>0</v>
      </c>
      <c r="D27" s="249">
        <f>+'SP riclassificato'!G42-'SP riclassificato'!I42</f>
        <v>0</v>
      </c>
      <c r="E27" s="200">
        <f>+'SP riclassificato'!I42-'SP riclassificato'!K42</f>
        <v>0</v>
      </c>
      <c r="F27" s="10"/>
    </row>
    <row r="28" spans="1:6" ht="26.25" thickBot="1" x14ac:dyDescent="0.25">
      <c r="A28" s="195" t="s">
        <v>536</v>
      </c>
      <c r="B28" s="200">
        <f>-'SP riclassificato'!C129+'SP riclassificato'!E129</f>
        <v>0</v>
      </c>
      <c r="C28" s="200">
        <f>-'SP riclassificato'!E129+'SP riclassificato'!G129</f>
        <v>0</v>
      </c>
      <c r="D28" s="200">
        <f>-'SP riclassificato'!G129+'SP riclassificato'!I129</f>
        <v>0</v>
      </c>
      <c r="E28" s="200">
        <f>-'SP riclassificato'!I129+'SP riclassificato'!K129</f>
        <v>0</v>
      </c>
      <c r="F28" s="32"/>
    </row>
    <row r="29" spans="1:6" ht="13.5" thickBot="1" x14ac:dyDescent="0.25">
      <c r="A29" s="195" t="s">
        <v>537</v>
      </c>
      <c r="B29" s="200">
        <f>SUM('SP riclassificato'!C10:C21)-SUM('SP riclassificato'!E10:E21)-'SP riclassificato'!C130+'SP riclassificato'!C129+'SP riclassificato'!C126+'SP riclassificato'!C121+'SP riclassificato'!E130-'SP riclassificato'!E129-'SP riclassificato'!E126-'SP riclassificato'!E121-B14</f>
        <v>0</v>
      </c>
      <c r="C29" s="249">
        <f>SUM('SP riclassificato'!E10:E21)-SUM('SP riclassificato'!G10:G21)-'SP riclassificato'!E130+'SP riclassificato'!E129+'SP riclassificato'!E126+'SP riclassificato'!E121+'SP riclassificato'!G130-'SP riclassificato'!G129-'SP riclassificato'!G126-'SP riclassificato'!G121-C14</f>
        <v>0</v>
      </c>
      <c r="D29" s="249">
        <f>SUM('SP riclassificato'!G10:G21)-SUM('SP riclassificato'!I10:I21)-'SP riclassificato'!G130+'SP riclassificato'!G129+'SP riclassificato'!G126+'SP riclassificato'!G121+'SP riclassificato'!I130-'SP riclassificato'!I129-'SP riclassificato'!I126-'SP riclassificato'!I121-D14</f>
        <v>0</v>
      </c>
      <c r="E29" s="200">
        <f>SUM('SP riclassificato'!I10:I21)-SUM('SP riclassificato'!K10:K21)-'SP riclassificato'!I130+'SP riclassificato'!I129+'SP riclassificato'!I126+'SP riclassificato'!I121+'SP riclassificato'!K130-'SP riclassificato'!K129-'SP riclassificato'!K126-'SP riclassificato'!K121-E14</f>
        <v>0</v>
      </c>
    </row>
    <row r="30" spans="1:6" ht="26.25" thickBot="1" x14ac:dyDescent="0.25">
      <c r="A30" s="196" t="s">
        <v>538</v>
      </c>
      <c r="B30" s="201">
        <f>SUM(B24:B29)</f>
        <v>0</v>
      </c>
      <c r="C30" s="201">
        <f>SUM(C24:C29)</f>
        <v>0</v>
      </c>
      <c r="D30" s="201">
        <f>SUM(D24:D29)</f>
        <v>0</v>
      </c>
      <c r="E30" s="201">
        <f>SUM(E24:E29)</f>
        <v>0</v>
      </c>
      <c r="F30" s="32"/>
    </row>
    <row r="31" spans="1:6" ht="13.5" thickBot="1" x14ac:dyDescent="0.25">
      <c r="A31" s="197" t="s">
        <v>539</v>
      </c>
      <c r="B31" s="200"/>
      <c r="C31" s="200"/>
      <c r="D31" s="200"/>
      <c r="E31" s="200"/>
    </row>
    <row r="32" spans="1:6" ht="13.5" thickBot="1" x14ac:dyDescent="0.25">
      <c r="A32" s="195" t="s">
        <v>540</v>
      </c>
      <c r="B32" s="200"/>
      <c r="C32" s="249"/>
      <c r="D32" s="249"/>
      <c r="E32" s="200"/>
    </row>
    <row r="33" spans="1:5" ht="13.5" thickBot="1" x14ac:dyDescent="0.25">
      <c r="A33" s="195" t="s">
        <v>541</v>
      </c>
      <c r="B33" s="200">
        <f>-'SP riclassificato'!C126+'SP riclassificato'!E126-B11</f>
        <v>0</v>
      </c>
      <c r="C33" s="249">
        <f>-'SP riclassificato'!E126+'SP riclassificato'!G126-C11</f>
        <v>0</v>
      </c>
      <c r="D33" s="249">
        <f>-'SP riclassificato'!G126+'SP riclassificato'!I126-D11</f>
        <v>0</v>
      </c>
      <c r="E33" s="200">
        <f>-'SP riclassificato'!I126+'SP riclassificato'!K126-E11</f>
        <v>0</v>
      </c>
    </row>
    <row r="34" spans="1:5" ht="13.5" thickBot="1" x14ac:dyDescent="0.25">
      <c r="A34" s="195" t="s">
        <v>542</v>
      </c>
      <c r="B34" s="200"/>
      <c r="C34" s="200"/>
      <c r="D34" s="200"/>
      <c r="E34" s="200"/>
    </row>
    <row r="35" spans="1:5" ht="13.5" thickBot="1" x14ac:dyDescent="0.25">
      <c r="A35" s="195" t="s">
        <v>543</v>
      </c>
      <c r="B35" s="200">
        <f>-'SP riclassificato'!C160+'SP riclassificato'!E160-'CE civilistico'!E22-'CE civilistico'!E36-'CE civilistico'!E35</f>
        <v>0</v>
      </c>
      <c r="C35" s="249">
        <f>-'SP riclassificato'!E160+'SP riclassificato'!G160-'CE civilistico'!G22-'CE civilistico'!G36-'CE civilistico'!G35</f>
        <v>0</v>
      </c>
      <c r="D35" s="249">
        <f>-'SP riclassificato'!G160+'SP riclassificato'!I160-'CE civilistico'!I22-'CE civilistico'!I36-'CE civilistico'!I35</f>
        <v>0</v>
      </c>
      <c r="E35" s="200">
        <f>-'SP riclassificato'!I160+'SP riclassificato'!K160-'CE civilistico'!K22-'CE civilistico'!K36-'CE civilistico'!K35</f>
        <v>0</v>
      </c>
    </row>
    <row r="36" spans="1:5" ht="13.5" thickBot="1" x14ac:dyDescent="0.25">
      <c r="A36" s="196" t="s">
        <v>544</v>
      </c>
      <c r="B36" s="201">
        <f>SUM(B32:B35)</f>
        <v>0</v>
      </c>
      <c r="C36" s="201">
        <f>SUM(C32:C35)</f>
        <v>0</v>
      </c>
      <c r="D36" s="201">
        <f>SUM(D32:D35)</f>
        <v>0</v>
      </c>
      <c r="E36" s="201">
        <f>SUM(E32:E35)</f>
        <v>0</v>
      </c>
    </row>
    <row r="37" spans="1:5" ht="26.25" thickBot="1" x14ac:dyDescent="0.25">
      <c r="A37" s="196" t="s">
        <v>545</v>
      </c>
      <c r="B37" s="201">
        <f>+B36+B30+B22+B15</f>
        <v>0</v>
      </c>
      <c r="C37" s="201">
        <f>+C36+C30+C22+C15</f>
        <v>0</v>
      </c>
      <c r="D37" s="201">
        <f>+D36+D30+D22+D15</f>
        <v>0</v>
      </c>
      <c r="E37" s="201">
        <f>+E36+E30+E22+E15</f>
        <v>0</v>
      </c>
    </row>
    <row r="38" spans="1:5" ht="13.5" thickBot="1" x14ac:dyDescent="0.25">
      <c r="A38" s="198"/>
      <c r="B38" s="200"/>
      <c r="C38" s="200"/>
      <c r="D38" s="200"/>
      <c r="E38" s="200"/>
    </row>
    <row r="39" spans="1:5" ht="26.25" thickBot="1" x14ac:dyDescent="0.25">
      <c r="A39" s="196" t="s">
        <v>546</v>
      </c>
      <c r="B39" s="200"/>
      <c r="C39" s="200"/>
      <c r="D39" s="200"/>
      <c r="E39" s="200"/>
    </row>
    <row r="40" spans="1:5" ht="13.5" thickBot="1" x14ac:dyDescent="0.25">
      <c r="A40" s="197" t="s">
        <v>316</v>
      </c>
      <c r="B40" s="200">
        <f>+'SP riclassificato'!C67-'CE civilistico'!E28-'CE civilistico'!E27-'SP riclassificato'!E67</f>
        <v>0</v>
      </c>
      <c r="C40" s="249">
        <f>+'SP riclassificato'!E67-'CE civilistico'!G28-'CE civilistico'!G27-'SP riclassificato'!G67</f>
        <v>0</v>
      </c>
      <c r="D40" s="200">
        <f>+'SP riclassificato'!G67-'CE civilistico'!I28-'CE civilistico'!I27-'SP riclassificato'!I67</f>
        <v>0</v>
      </c>
      <c r="E40" s="200">
        <f>+'SP riclassificato'!I67-'CE civilistico'!K28-'CE civilistico'!K27-'SP riclassificato'!K67</f>
        <v>0</v>
      </c>
    </row>
    <row r="41" spans="1:5" ht="13.5" thickBot="1" x14ac:dyDescent="0.25">
      <c r="A41" s="195" t="s">
        <v>547</v>
      </c>
      <c r="B41" s="200"/>
      <c r="C41" s="249"/>
      <c r="D41" s="249"/>
      <c r="E41" s="200"/>
    </row>
    <row r="42" spans="1:5" ht="13.5" thickBot="1" x14ac:dyDescent="0.25">
      <c r="A42" s="195" t="s">
        <v>548</v>
      </c>
      <c r="B42" s="200"/>
      <c r="C42" s="249"/>
      <c r="D42" s="249"/>
      <c r="E42" s="200"/>
    </row>
    <row r="43" spans="1:5" ht="13.5" thickBot="1" x14ac:dyDescent="0.25">
      <c r="A43" s="197" t="s">
        <v>314</v>
      </c>
      <c r="B43" s="200">
        <f>+'SP riclassificato'!C60-'CE civilistico'!E26-'CE civilistico'!E28-'SP riclassificato'!E60</f>
        <v>0</v>
      </c>
      <c r="C43" s="200">
        <f>+'SP riclassificato'!E60-'CE civilistico'!G26-'CE civilistico'!G28-'SP riclassificato'!G60</f>
        <v>0</v>
      </c>
      <c r="D43" s="200">
        <f>+'SP riclassificato'!G60-'CE civilistico'!I26-'CE civilistico'!I28-'SP riclassificato'!I60</f>
        <v>0</v>
      </c>
      <c r="E43" s="200">
        <f>+'SP riclassificato'!I60-'CE civilistico'!K26-'CE civilistico'!K28-'SP riclassificato'!K60</f>
        <v>0</v>
      </c>
    </row>
    <row r="44" spans="1:5" ht="13.5" thickBot="1" x14ac:dyDescent="0.25">
      <c r="A44" s="195" t="s">
        <v>547</v>
      </c>
      <c r="B44" s="200"/>
      <c r="C44" s="249"/>
      <c r="D44" s="249"/>
      <c r="E44" s="200"/>
    </row>
    <row r="45" spans="1:5" ht="13.5" thickBot="1" x14ac:dyDescent="0.25">
      <c r="A45" s="195" t="s">
        <v>548</v>
      </c>
      <c r="B45" s="200"/>
      <c r="C45" s="249"/>
      <c r="D45" s="249"/>
      <c r="E45" s="200"/>
    </row>
    <row r="46" spans="1:5" ht="13.5" thickBot="1" x14ac:dyDescent="0.25">
      <c r="A46" s="197" t="s">
        <v>318</v>
      </c>
      <c r="B46" s="200">
        <f>+'SP riclassificato'!C93-'SP riclassificato'!E93+'SP riclassificato'!C103-'SP riclassificato'!E103</f>
        <v>0</v>
      </c>
      <c r="C46" s="200">
        <f>+'SP riclassificato'!E93-'SP riclassificato'!G93+'SP riclassificato'!E103-'SP riclassificato'!G103</f>
        <v>0</v>
      </c>
      <c r="D46" s="200">
        <f>+'SP riclassificato'!G93-'SP riclassificato'!I93+'SP riclassificato'!G103-'SP riclassificato'!I103</f>
        <v>0</v>
      </c>
      <c r="E46" s="200">
        <f>+'SP riclassificato'!I93-'SP riclassificato'!K93+'SP riclassificato'!I103-'SP riclassificato'!K103</f>
        <v>0</v>
      </c>
    </row>
    <row r="47" spans="1:5" ht="13.5" thickBot="1" x14ac:dyDescent="0.25">
      <c r="A47" s="195" t="s">
        <v>547</v>
      </c>
      <c r="B47" s="200"/>
      <c r="C47" s="249"/>
      <c r="D47" s="249"/>
      <c r="E47" s="200"/>
    </row>
    <row r="48" spans="1:5" ht="13.5" thickBot="1" x14ac:dyDescent="0.25">
      <c r="A48" s="195" t="s">
        <v>548</v>
      </c>
      <c r="B48" s="200"/>
      <c r="C48" s="249"/>
      <c r="D48" s="249"/>
      <c r="E48" s="200"/>
    </row>
    <row r="49" spans="1:5" ht="13.5" thickBot="1" x14ac:dyDescent="0.25">
      <c r="A49" s="197" t="s">
        <v>549</v>
      </c>
      <c r="B49" s="200">
        <f>SUM('SP riclassificato'!C22:C40)-SUM('SP riclassificato'!E22:E40)</f>
        <v>0</v>
      </c>
      <c r="C49" s="200">
        <f>SUM('SP riclassificato'!E22:E40)-SUM('SP riclassificato'!G22:G40)</f>
        <v>0</v>
      </c>
      <c r="D49" s="200">
        <f>SUM('SP riclassificato'!G22:G40)-SUM('SP riclassificato'!I22:I40)</f>
        <v>0</v>
      </c>
      <c r="E49" s="200">
        <f>SUM('SP riclassificato'!I22:I40)-SUM('SP riclassificato'!K22:K40)</f>
        <v>0</v>
      </c>
    </row>
    <row r="50" spans="1:5" ht="13.5" thickBot="1" x14ac:dyDescent="0.25">
      <c r="A50" s="195" t="s">
        <v>547</v>
      </c>
      <c r="B50" s="200"/>
      <c r="C50" s="200"/>
      <c r="D50" s="200"/>
      <c r="E50" s="200"/>
    </row>
    <row r="51" spans="1:5" ht="13.5" thickBot="1" x14ac:dyDescent="0.25">
      <c r="A51" s="195" t="s">
        <v>548</v>
      </c>
      <c r="B51" s="200"/>
      <c r="C51" s="200"/>
      <c r="D51" s="200"/>
      <c r="E51" s="200"/>
    </row>
    <row r="52" spans="1:5" ht="39" thickBot="1" x14ac:dyDescent="0.25">
      <c r="A52" s="197" t="s">
        <v>550</v>
      </c>
      <c r="B52" s="200"/>
      <c r="C52" s="200"/>
      <c r="D52" s="200"/>
      <c r="E52" s="200"/>
    </row>
    <row r="53" spans="1:5" ht="26.25" thickBot="1" x14ac:dyDescent="0.25">
      <c r="A53" s="196" t="s">
        <v>551</v>
      </c>
      <c r="B53" s="201">
        <f>SUM(B40:B52)</f>
        <v>0</v>
      </c>
      <c r="C53" s="201">
        <f>SUM(C40:C52)</f>
        <v>0</v>
      </c>
      <c r="D53" s="201">
        <f>SUM(D40:D52)</f>
        <v>0</v>
      </c>
      <c r="E53" s="201">
        <f>SUM(E40:E52)</f>
        <v>0</v>
      </c>
    </row>
    <row r="54" spans="1:5" ht="13.5" thickBot="1" x14ac:dyDescent="0.25">
      <c r="A54" s="196"/>
      <c r="B54" s="200"/>
      <c r="C54" s="200"/>
      <c r="D54" s="200"/>
      <c r="E54" s="200"/>
    </row>
    <row r="55" spans="1:5" ht="26.25" thickBot="1" x14ac:dyDescent="0.25">
      <c r="A55" s="196" t="s">
        <v>552</v>
      </c>
      <c r="B55" s="200"/>
      <c r="C55" s="200"/>
      <c r="D55" s="200"/>
      <c r="E55" s="200"/>
    </row>
    <row r="56" spans="1:5" ht="13.5" thickBot="1" x14ac:dyDescent="0.25">
      <c r="A56" s="197" t="s">
        <v>553</v>
      </c>
      <c r="B56" s="200"/>
      <c r="C56" s="200"/>
      <c r="D56" s="200"/>
      <c r="E56" s="200"/>
    </row>
    <row r="57" spans="1:5" ht="26.25" thickBot="1" x14ac:dyDescent="0.25">
      <c r="A57" s="195" t="s">
        <v>554</v>
      </c>
      <c r="B57" s="200">
        <f>-'SP riclassificato'!C118+'SP riclassificato'!E118-'SP riclassificato'!C144+'SP riclassificato'!E144-B12</f>
        <v>0</v>
      </c>
      <c r="C57" s="249">
        <f>-'SP riclassificato'!E118+'SP riclassificato'!G118-'SP riclassificato'!E144+'SP riclassificato'!G144-C12</f>
        <v>0</v>
      </c>
      <c r="D57" s="249">
        <f>-'SP riclassificato'!G118+'SP riclassificato'!I118-'SP riclassificato'!G144+'SP riclassificato'!I144-D12</f>
        <v>0</v>
      </c>
      <c r="E57" s="200">
        <f>-'SP riclassificato'!I118+'SP riclassificato'!K118-'SP riclassificato'!I144+'SP riclassificato'!K144-E12</f>
        <v>0</v>
      </c>
    </row>
    <row r="58" spans="1:5" ht="13.5" thickBot="1" x14ac:dyDescent="0.25">
      <c r="A58" s="195" t="s">
        <v>555</v>
      </c>
      <c r="B58" s="200"/>
      <c r="C58" s="200"/>
      <c r="D58" s="200"/>
      <c r="E58" s="200"/>
    </row>
    <row r="59" spans="1:5" ht="13.5" thickBot="1" x14ac:dyDescent="0.25">
      <c r="A59" s="195" t="s">
        <v>556</v>
      </c>
      <c r="B59" s="200"/>
      <c r="C59" s="200"/>
      <c r="D59" s="200"/>
      <c r="E59" s="200"/>
    </row>
    <row r="60" spans="1:5" ht="13.5" thickBot="1" x14ac:dyDescent="0.25">
      <c r="A60" s="197" t="s">
        <v>557</v>
      </c>
      <c r="B60" s="200">
        <f>-'SP riclassificato'!C174+'SP riclassificato'!E174-B10</f>
        <v>0</v>
      </c>
      <c r="C60" s="200">
        <f>-'SP riclassificato'!E174+'SP riclassificato'!G174-C10</f>
        <v>0</v>
      </c>
      <c r="D60" s="200">
        <f>-'SP riclassificato'!G174+'SP riclassificato'!I174-D10</f>
        <v>0</v>
      </c>
      <c r="E60" s="200">
        <f>-'SP riclassificato'!I174+'SP riclassificato'!K174-E10</f>
        <v>0</v>
      </c>
    </row>
    <row r="61" spans="1:5" ht="13.5" thickBot="1" x14ac:dyDescent="0.25">
      <c r="A61" s="195" t="s">
        <v>558</v>
      </c>
      <c r="B61" s="200"/>
      <c r="C61" s="200"/>
      <c r="D61" s="200"/>
      <c r="E61" s="200"/>
    </row>
    <row r="62" spans="1:5" ht="13.5" thickBot="1" x14ac:dyDescent="0.25">
      <c r="A62" s="195" t="s">
        <v>559</v>
      </c>
      <c r="B62" s="200"/>
      <c r="C62" s="200"/>
      <c r="D62" s="200"/>
      <c r="E62" s="200"/>
    </row>
    <row r="63" spans="1:5" ht="13.5" thickBot="1" x14ac:dyDescent="0.25">
      <c r="A63" s="195" t="s">
        <v>560</v>
      </c>
      <c r="B63" s="200"/>
      <c r="C63" s="200"/>
      <c r="D63" s="249"/>
      <c r="E63" s="200"/>
    </row>
    <row r="64" spans="1:5" ht="26.25" thickBot="1" x14ac:dyDescent="0.25">
      <c r="A64" s="196" t="s">
        <v>561</v>
      </c>
      <c r="B64" s="201">
        <f>SUM(B56:B63)</f>
        <v>0</v>
      </c>
      <c r="C64" s="201">
        <f>SUM(C56:C63)</f>
        <v>0</v>
      </c>
      <c r="D64" s="201">
        <f>SUM(D56:D63)</f>
        <v>0</v>
      </c>
      <c r="E64" s="201">
        <f>SUM(E56:E63)</f>
        <v>0</v>
      </c>
    </row>
    <row r="65" spans="1:5" ht="26.25" thickBot="1" x14ac:dyDescent="0.25">
      <c r="A65" s="195" t="s">
        <v>562</v>
      </c>
      <c r="B65" s="201">
        <f>+B37+B53+B64</f>
        <v>0</v>
      </c>
      <c r="C65" s="201">
        <f>+C37+C53+C64</f>
        <v>0</v>
      </c>
      <c r="D65" s="201">
        <f>+D37+D53+D64</f>
        <v>0</v>
      </c>
      <c r="E65" s="201">
        <f>+E37+E53+E64</f>
        <v>0</v>
      </c>
    </row>
    <row r="66" spans="1:5" ht="13.5" thickBot="1" x14ac:dyDescent="0.25">
      <c r="A66" s="196" t="s">
        <v>564</v>
      </c>
      <c r="B66" s="32">
        <f>+'SP riclassificato'!C7</f>
        <v>0</v>
      </c>
      <c r="C66" s="32">
        <f>+'SP riclassificato'!E7</f>
        <v>0</v>
      </c>
      <c r="D66" s="32">
        <f>+'SP riclassificato'!G7</f>
        <v>0</v>
      </c>
      <c r="E66" s="32">
        <f>+'SP riclassificato'!I7</f>
        <v>0</v>
      </c>
    </row>
    <row r="67" spans="1:5" ht="13.5" thickBot="1" x14ac:dyDescent="0.25">
      <c r="A67" s="196" t="s">
        <v>565</v>
      </c>
      <c r="B67" s="32">
        <f>+'SP riclassificato'!E7</f>
        <v>0</v>
      </c>
      <c r="C67" s="32">
        <f>+'SP riclassificato'!G7</f>
        <v>0</v>
      </c>
      <c r="D67" s="32">
        <f>+'SP riclassificato'!I7</f>
        <v>0</v>
      </c>
      <c r="E67" s="32">
        <f>+'SP riclassificato'!K7</f>
        <v>0</v>
      </c>
    </row>
    <row r="68" spans="1:5" x14ac:dyDescent="0.2">
      <c r="B68" s="10">
        <f>+B65-B4</f>
        <v>0</v>
      </c>
      <c r="C68" s="10">
        <f>+C65-C4</f>
        <v>0</v>
      </c>
      <c r="D68" s="10">
        <f>+D65-D4</f>
        <v>0</v>
      </c>
      <c r="E68" s="10">
        <f>+E65-E4</f>
        <v>0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9</vt:i4>
      </vt:variant>
    </vt:vector>
  </HeadingPairs>
  <TitlesOfParts>
    <vt:vector size="18" baseType="lpstr">
      <vt:lpstr>SP civilistico</vt:lpstr>
      <vt:lpstr>SP riclassificato</vt:lpstr>
      <vt:lpstr>CE civilistico</vt:lpstr>
      <vt:lpstr>CE riclassificato</vt:lpstr>
      <vt:lpstr>SP finale</vt:lpstr>
      <vt:lpstr>CE finale</vt:lpstr>
      <vt:lpstr>indici</vt:lpstr>
      <vt:lpstr>FLUSSI di CASSA</vt:lpstr>
      <vt:lpstr>FLUSSI di CASSA oic10</vt:lpstr>
      <vt:lpstr>'CE civilistico'!Area_stampa</vt:lpstr>
      <vt:lpstr>'CE finale'!Area_stampa</vt:lpstr>
      <vt:lpstr>'CE riclassificato'!Area_stampa</vt:lpstr>
      <vt:lpstr>'FLUSSI di CASSA'!Area_stampa</vt:lpstr>
      <vt:lpstr>indici!Area_stampa</vt:lpstr>
      <vt:lpstr>'SP finale'!Area_stampa</vt:lpstr>
      <vt:lpstr>'SP riclassificato'!Area_stampa</vt:lpstr>
      <vt:lpstr>'CE riclassificato'!Titoli_stampa</vt:lpstr>
      <vt:lpstr>indici!Titoli_stampa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Martorana</dc:creator>
  <cp:lastModifiedBy>Matteo - Studio De Meo</cp:lastModifiedBy>
  <cp:lastPrinted>2016-09-04T13:29:12Z</cp:lastPrinted>
  <dcterms:created xsi:type="dcterms:W3CDTF">2004-10-06T08:35:52Z</dcterms:created>
  <dcterms:modified xsi:type="dcterms:W3CDTF">2016-09-16T09:31:10Z</dcterms:modified>
</cp:coreProperties>
</file>