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Default Extension="vml" ContentType="application/vnd.openxmlformats-officedocument.vmlDrawing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0" yWindow="0" windowWidth="16384" windowHeight="8192" tabRatio="954" activeTab="0"/>
  </bookViews>
  <sheets>
    <sheet name="Menù" sheetId="1" r:id="rId1"/>
    <sheet name="Input" sheetId="2" r:id="rId2"/>
    <sheet name="CE_variable" sheetId="3" r:id="rId3"/>
    <sheet name="CE_ger_cau" sheetId="4" r:id="rId4"/>
    <sheet name="ger_cau-localizzaz" sheetId="5" r:id="rId5"/>
    <sheet name="CE_direct_evoluto" sheetId="6" r:id="rId6"/>
    <sheet name="base-unica" sheetId="7" r:id="rId7"/>
    <sheet name="CE_base_unica" sheetId="8" r:id="rId8"/>
    <sheet name="funzionale" sheetId="9" r:id="rId9"/>
    <sheet name="attività-localizz" sheetId="10" r:id="rId10"/>
    <sheet name="ger_cau-ripartizione" sheetId="11" r:id="rId11"/>
    <sheet name="CE_funzionale" sheetId="12" r:id="rId12"/>
    <sheet name="__VBA__0" sheetId="13" r:id="rId13"/>
    <sheet name="__VBA__1" sheetId="14" r:id="rId14"/>
    <sheet name="__VBA__2" sheetId="15" r:id="rId15"/>
  </sheets>
  <externalReferences>
    <externalReference r:id="rId18"/>
  </externalReferences>
  <definedNames>
    <definedName name="_xlnm.Print_Area" localSheetId="7">'CE_base_unica'!$A$1:$G$12</definedName>
    <definedName name="_xlnm.Print_Area" localSheetId="5">'CE_direct_evoluto'!$A$1:$G$13</definedName>
    <definedName name="_xlnm.Print_Area" localSheetId="11">'CE_funzionale'!$A$1:$G$14</definedName>
    <definedName name="_xlnm.Print_Area" localSheetId="3">'CE_ger_cau'!$A$1:$G$10</definedName>
    <definedName name="_xlnm.Print_Area" localSheetId="1">'Input'!$A$1:$G$40</definedName>
    <definedName name="_xlnm.Print_Area" localSheetId="9">'attività-localizz'!$A$1:$H$38</definedName>
    <definedName name="_xlnm.Print_Area" localSheetId="6">'base-unica'!$B$1:$C$21</definedName>
    <definedName name="_xlnm.Print_Area" localSheetId="8">'funzionale'!$A$1:$K$21</definedName>
    <definedName name="_xlnm.Print_Area" localSheetId="4">'ger_cau-localizzaz'!$A$1:$R$23</definedName>
    <definedName name="_xlnm.Print_Area" localSheetId="10">'ger_cau-ripartizione'!$A$1:$K$32</definedName>
    <definedName name="menù">#REF!</definedName>
    <definedName name="soluzione4">#REF!</definedName>
    <definedName name="soluzione5">#REF!</definedName>
    <definedName name="Excel_BuiltIn_Print_Area" localSheetId="2">'CE_variable'!#REF!</definedName>
  </definedNames>
  <calcPr fullCalcOnLoad="1"/>
</workbook>
</file>

<file path=xl/sharedStrings.xml><?xml version="1.0" encoding="utf-8"?>
<sst xmlns="http://schemas.openxmlformats.org/spreadsheetml/2006/main" count="389" uniqueCount="204">
  <si>
    <t>Caso Tessitura SLO parte B</t>
  </si>
  <si>
    <t>software a cura di Alberto Bubbio</t>
  </si>
  <si>
    <t>Alcuni dati utili</t>
  </si>
  <si>
    <t>Reparto telaio ad uncinetto</t>
  </si>
  <si>
    <t>Rep Tuft 1</t>
  </si>
  <si>
    <t>Rep Tuft 2</t>
  </si>
  <si>
    <t>Reparto Tele</t>
  </si>
  <si>
    <t>Totale</t>
  </si>
  <si>
    <t>PRODOTTI</t>
  </si>
  <si>
    <t xml:space="preserve"> Tessuti ad Uncinetto</t>
  </si>
  <si>
    <t>Ciniglia a costa Stretta</t>
  </si>
  <si>
    <t>Ciniglia a costa Larga</t>
  </si>
  <si>
    <t>Cotone grammatura Leggera</t>
  </si>
  <si>
    <t>Cotone grammatura Pesante</t>
  </si>
  <si>
    <t>Capacità produttiva disponibile (h/telaio)</t>
  </si>
  <si>
    <t>Tempi standard di produzione</t>
  </si>
  <si>
    <t>Volume di produzione (mtl)</t>
  </si>
  <si>
    <t>Ore macchina utilizzate</t>
  </si>
  <si>
    <t>Ore non utilizzate</t>
  </si>
  <si>
    <t>Prezzo di vendita unitario</t>
  </si>
  <si>
    <t>Costi per metro lineare</t>
  </si>
  <si>
    <t>Materia Prima</t>
  </si>
  <si>
    <t>Costo MOD</t>
  </si>
  <si>
    <t>Costo indiretto variabile</t>
  </si>
  <si>
    <t>Provvigioni (%)</t>
  </si>
  <si>
    <t>Provvigioni</t>
  </si>
  <si>
    <t xml:space="preserve">La rete di vendita indiretta è composta da dieci agenti cui lo S.L.O. corrisponde delle provvigioni nella </t>
  </si>
  <si>
    <t>misura del 10% per il tessuto ad uncinetto e la ciniglia a costa larga e del 7% sui restanti prodotti</t>
  </si>
  <si>
    <r>
      <t>Costi fissi specifici di reparto complessivi</t>
    </r>
    <r>
      <rPr>
        <sz val="12"/>
        <rFont val="Arial"/>
        <family val="2"/>
      </rPr>
      <t xml:space="preserve"> (ammortamento, energia elettrica, ecc.)</t>
    </r>
  </si>
  <si>
    <t>COSTI FISSI COMUNI</t>
  </si>
  <si>
    <t>Responsabile produzione</t>
  </si>
  <si>
    <t>Manodopera indiretta</t>
  </si>
  <si>
    <t>Stipendi impiegati</t>
  </si>
  <si>
    <t>Totale quote TFR</t>
  </si>
  <si>
    <t>Manutenzione</t>
  </si>
  <si>
    <t>Responsabile commerciale</t>
  </si>
  <si>
    <t>Spese commerciali</t>
  </si>
  <si>
    <t>Ingegneri e R&amp;S</t>
  </si>
  <si>
    <t>Spedizione e trasporti</t>
  </si>
  <si>
    <t>Spese pubblicitarie</t>
  </si>
  <si>
    <t>Altre spese generali</t>
  </si>
  <si>
    <t>Consulenza esterna</t>
  </si>
  <si>
    <t>Fatturato</t>
  </si>
  <si>
    <t>Costo totale MOD</t>
  </si>
  <si>
    <t>Volumi di produzione massimi producibili (in mtl)</t>
  </si>
  <si>
    <t>Totale costi fissi comuni</t>
  </si>
  <si>
    <t>Costi ind. var. di produz. Sui volumi di produzione effettivi</t>
  </si>
  <si>
    <t>Costi ind. var. di produz. sui volumi massimi producibili</t>
  </si>
  <si>
    <t>Totale C.F.</t>
  </si>
  <si>
    <t>Conto economico a Variable Costing</t>
  </si>
  <si>
    <t>Uncinetto</t>
  </si>
  <si>
    <t>Ciniglia Costa Stretta</t>
  </si>
  <si>
    <t>Ciniglia Costa Larga</t>
  </si>
  <si>
    <t>Tele Cotone Grammatura Leggera</t>
  </si>
  <si>
    <t>Tele Cotone Grammatura Pesante</t>
  </si>
  <si>
    <t>Ricavi di vendita</t>
  </si>
  <si>
    <t>Costo materie prime</t>
  </si>
  <si>
    <t>Provvigioni al mt/l</t>
  </si>
  <si>
    <t>Altri costi  variabili</t>
  </si>
  <si>
    <t>Totale costi variabili</t>
  </si>
  <si>
    <t>I Margine di contribuzione</t>
  </si>
  <si>
    <t>Costi  fissi complessivi</t>
  </si>
  <si>
    <t>Reddito operativo aziendale</t>
  </si>
  <si>
    <t>Conto economico a full costing - BASI  MULTIPLE  SECONDO  LOGICA  GERARCHICO-CAUSALE</t>
  </si>
  <si>
    <t>TOTALE</t>
  </si>
  <si>
    <t>Totale costi Mat 1e Mod</t>
  </si>
  <si>
    <t>Quote  di  costi  fissi imputati ai volumi di produzione/vendita:</t>
  </si>
  <si>
    <t>Tessitura</t>
  </si>
  <si>
    <t>Commerciali</t>
  </si>
  <si>
    <t>Totale costi  imputati alle linee di prodotto</t>
  </si>
  <si>
    <t>Ro di linea di prodotto</t>
  </si>
  <si>
    <t>FULL COSTING A BASE MULTIPLA: LOGICA GERARCHICO-CAUSALE</t>
  </si>
  <si>
    <t>Localizzazione nei centri di costo e calcolo dei coefficienti di ripartizione</t>
  </si>
  <si>
    <t>REPARTI PRODUTTIVI PRINCIPALI</t>
  </si>
  <si>
    <t>REPARTI PRODUTTIVI AUSILIARI</t>
  </si>
  <si>
    <t>CENTRO DI SERVIZI</t>
  </si>
  <si>
    <t>Telai Uncinetto</t>
  </si>
  <si>
    <t>RepTuft 2</t>
  </si>
  <si>
    <t>Rep Tele</t>
  </si>
  <si>
    <t>Ufficio Comm.le</t>
  </si>
  <si>
    <t>Comuni Fabbricazione</t>
  </si>
  <si>
    <t>Manutenz.</t>
  </si>
  <si>
    <t>Ricerca &amp; Sviluppo</t>
  </si>
  <si>
    <t>Amministrazione</t>
  </si>
  <si>
    <t>C. Ind. Var. di fabbricaz.</t>
  </si>
  <si>
    <t>C. Fissi Spec. reparti pdz.</t>
  </si>
  <si>
    <t>Resp. Produzione</t>
  </si>
  <si>
    <t>Ufficio Commerciale</t>
  </si>
  <si>
    <t>Personale fabbrica</t>
  </si>
  <si>
    <t>MOI</t>
  </si>
  <si>
    <t>Costo del personale</t>
  </si>
  <si>
    <t>Peso in % del costo del personale</t>
  </si>
  <si>
    <t>Quota TFR.</t>
  </si>
  <si>
    <t>Quota di TFR da attribuire ad ogni area</t>
  </si>
  <si>
    <t>Resp. Comm.le</t>
  </si>
  <si>
    <t>Spedizioni e trasporti</t>
  </si>
  <si>
    <t>Spese di pubblicità</t>
  </si>
  <si>
    <t>Stipendi Impiegati</t>
  </si>
  <si>
    <t>Totale di Centro di Costo</t>
  </si>
  <si>
    <t>Base di ripartizione</t>
  </si>
  <si>
    <t>Ore telaio utilizzate</t>
  </si>
  <si>
    <t>Numero di interventi</t>
  </si>
  <si>
    <t>Ore effettive dedicate ai differenti tessuti</t>
  </si>
  <si>
    <t>Costo del personale escluso gli impiegati</t>
  </si>
  <si>
    <t>Valore complessivo BdR</t>
  </si>
  <si>
    <t>Calcolo a costi fissi specifici (Conto economico a costi fissi specifici)</t>
  </si>
  <si>
    <t>Altri costi  indiretti  variabili</t>
  </si>
  <si>
    <t>Costi  fissi  specifici</t>
  </si>
  <si>
    <t>II  Margine  di  contribuzione</t>
  </si>
  <si>
    <t>Costi  fissi  comuni</t>
  </si>
  <si>
    <t>CALCOLO  DEL  COEFFICIENTE  di  RIPARTIZIONE</t>
  </si>
  <si>
    <t>Totale costi</t>
  </si>
  <si>
    <t>Costi Indiretti  Variabili  di  fabbricazione</t>
  </si>
  <si>
    <t>Costi specifici dei reparti di produzione</t>
  </si>
  <si>
    <t>Responsabile Produzione</t>
  </si>
  <si>
    <t>Manodopera Indiretta</t>
  </si>
  <si>
    <t>Responsabile Commerciale</t>
  </si>
  <si>
    <t>Totale Costi</t>
  </si>
  <si>
    <t>Ore Telaio disponibili</t>
  </si>
  <si>
    <t>Basi di ripartizione</t>
  </si>
  <si>
    <t>Coefficiente di ripartizione</t>
  </si>
  <si>
    <t>Conto economico a full costing - BASE  UNICA</t>
  </si>
  <si>
    <t>Materia prima al mt/l</t>
  </si>
  <si>
    <t>Manodopera diretta</t>
  </si>
  <si>
    <t>Costi variabili industriali</t>
  </si>
  <si>
    <t>Totale costi variabili fabbric</t>
  </si>
  <si>
    <t>Quota di costi fissi</t>
  </si>
  <si>
    <t>R.O. di prodotto</t>
  </si>
  <si>
    <t>Prezzo di vendita</t>
  </si>
  <si>
    <t>Costo per mt/lineare</t>
  </si>
  <si>
    <t>Area Fabbricazione</t>
  </si>
  <si>
    <t>Area Commerciale</t>
  </si>
  <si>
    <t xml:space="preserve">Area amministrativa </t>
  </si>
  <si>
    <t>Costi Ind. Var. fabbricazione</t>
  </si>
  <si>
    <t>Costi specifi rep. produz.</t>
  </si>
  <si>
    <t>Costo di manodopera diretta</t>
  </si>
  <si>
    <t>Totale costo del personale</t>
  </si>
  <si>
    <t>Quota di TFR</t>
  </si>
  <si>
    <t>Fatturato complessivo</t>
  </si>
  <si>
    <t>FULL COSTING A BASE MULTIPLA: LOGICA PER ATTIVITA' O ACTIVITY-BASED COSTING</t>
  </si>
  <si>
    <t>ATTIVITA' PRIMARIE</t>
  </si>
  <si>
    <t>ATTIVITA' DI SUPPORTO</t>
  </si>
  <si>
    <t>Attività comuni 
di Fabbricazione</t>
  </si>
  <si>
    <t>Logistica Uscita</t>
  </si>
  <si>
    <t>Vendite</t>
  </si>
  <si>
    <t>Innovazione</t>
  </si>
  <si>
    <t>Attività infrastrutturali
amministrative</t>
  </si>
  <si>
    <t>Costi di manodopera diretta</t>
  </si>
  <si>
    <t>Costi Variabili di Fabbricazione</t>
  </si>
  <si>
    <t>Costi specifici reparti produttivi</t>
  </si>
  <si>
    <t>n° riattrezzaggi</t>
  </si>
  <si>
    <t>n° spedizioni</t>
  </si>
  <si>
    <t>n° ordini raccolti</t>
  </si>
  <si>
    <t>n° varianti di collezione</t>
  </si>
  <si>
    <t>n° fatture emesse</t>
  </si>
  <si>
    <t>Cost Driver</t>
  </si>
  <si>
    <t>Valore del Cost driver per tessuto: logica per attività</t>
  </si>
  <si>
    <t>Tessuto uncinetto</t>
  </si>
  <si>
    <t>Ciniglia a costa stretta</t>
  </si>
  <si>
    <t>Ciniglia a costa larga</t>
  </si>
  <si>
    <t>Cotone grammatura leggera</t>
  </si>
  <si>
    <t>Cotone grammatura pesante</t>
  </si>
  <si>
    <t>Valore unitario:</t>
  </si>
  <si>
    <t>Ore Telaio al mt/l</t>
  </si>
  <si>
    <t>Valore complessivo:</t>
  </si>
  <si>
    <t>N° fatture emesse</t>
  </si>
  <si>
    <t>N° varianti collezione</t>
  </si>
  <si>
    <t>N° raittrezzaggi</t>
  </si>
  <si>
    <t>N° spedizioni</t>
  </si>
  <si>
    <t>N° ordini raccolti</t>
  </si>
  <si>
    <t>CHIUSURA CENTRI DI COSTO DI SERVIZI E AUSILIARI (logica  gerarchico - causale)</t>
  </si>
  <si>
    <t>1. CHIUSURA CENTRO DI COSTO AMMINISTRAZIONE</t>
  </si>
  <si>
    <t>(1) BdR Costi personale</t>
  </si>
  <si>
    <t xml:space="preserve">        Valore totale BdR</t>
  </si>
  <si>
    <t>(2) Coeff. di ripartizione</t>
  </si>
  <si>
    <t>(3=1*2) Chiusura CdC Amministrazione
(quota di costo imputata)</t>
  </si>
  <si>
    <t xml:space="preserve">        Valore totale CdC</t>
  </si>
  <si>
    <t>Tot. Centro di Costo</t>
  </si>
  <si>
    <t>2. CHIUSURA CENTRO DI COSTO RICERCA E SVILUPPO</t>
  </si>
  <si>
    <t>BdR Ore di studio tessuti</t>
  </si>
  <si>
    <t>Chiusura CdC R&amp;S
(quota di costo imputata)</t>
  </si>
  <si>
    <t>3. CHIUSURA CENTRO DI COSTO MANUTENZIONE</t>
  </si>
  <si>
    <t>BdR N° di interventi di manutenzione</t>
  </si>
  <si>
    <t>Coeff. di ripartizione</t>
  </si>
  <si>
    <t>Chiusura CdC Manutenzione
(quota di costo imputata)</t>
  </si>
  <si>
    <t xml:space="preserve">4. CHIUSURA CENTRO DI COSTO COMUNI DI PRODUZIONE </t>
  </si>
  <si>
    <t>Chiusura CdC Comuni fabbricazione
(quota di costo imputata)</t>
  </si>
  <si>
    <t>IMPUTAZIONE DEI COSTI DEI CENTRI DI COSTO PRINCIPALI</t>
  </si>
  <si>
    <r>
      <t xml:space="preserve">Telai Uncinetto
</t>
    </r>
    <r>
      <rPr>
        <b/>
        <sz val="12"/>
        <color indexed="23"/>
        <rFont val="Arial"/>
        <family val="2"/>
      </rPr>
      <t>(per produzione tessuti ad uncinetto)</t>
    </r>
  </si>
  <si>
    <r>
      <t xml:space="preserve">Rep Tuft 1
</t>
    </r>
    <r>
      <rPr>
        <b/>
        <sz val="12"/>
        <color indexed="23"/>
        <rFont val="Arial"/>
        <family val="2"/>
      </rPr>
      <t>(per produzione ciniglia a costa stretta)</t>
    </r>
  </si>
  <si>
    <r>
      <t xml:space="preserve">Rep Tuft 2
</t>
    </r>
    <r>
      <rPr>
        <b/>
        <sz val="12"/>
        <color indexed="23"/>
        <rFont val="Arial"/>
        <family val="2"/>
      </rPr>
      <t>(per produzione ciniglia a costa stretta)</t>
    </r>
  </si>
  <si>
    <r>
      <t xml:space="preserve">Reparto Tele
</t>
    </r>
    <r>
      <rPr>
        <b/>
        <sz val="12"/>
        <color indexed="23"/>
        <rFont val="Arial"/>
        <family val="2"/>
      </rPr>
      <t>(per produzione tele di cotone, grammatura leggera e pesante)</t>
    </r>
  </si>
  <si>
    <t>(1) Totale costi da imputare ai prodotti</t>
  </si>
  <si>
    <t>Base di imputazione</t>
  </si>
  <si>
    <t>(2) Valore complessivo della Base di imputazione ai prodotti</t>
  </si>
  <si>
    <t>(3=1/2) Coeff. di imputazione</t>
  </si>
  <si>
    <t>Conto economico a full costing - BASI  MULTIPLE  SECONDO  LOGICA  FUNZIONALE</t>
  </si>
  <si>
    <t>MOD al mt/l</t>
  </si>
  <si>
    <t>Costi variabili industrali</t>
  </si>
  <si>
    <t>Provvigioni al mt/lineare</t>
  </si>
  <si>
    <t>Area  fabbricazione</t>
  </si>
  <si>
    <t>Area  commerciale</t>
  </si>
  <si>
    <t>Area  amministrativa</t>
  </si>
  <si>
    <t>Totale costi fissi</t>
  </si>
</sst>
</file>

<file path=xl/styles.xml><?xml version="1.0" encoding="utf-8"?>
<styleSheet xmlns="http://schemas.openxmlformats.org/spreadsheetml/2006/main">
  <numFmts count="15">
    <numFmt numFmtId="164" formatCode="GENERAL"/>
    <numFmt numFmtId="165" formatCode="_-* #,##0_-;\-* #,##0_-;_-* \-_-;_-@_-"/>
    <numFmt numFmtId="166" formatCode="_-&quot;L. &quot;* #,##0_-;&quot;-L. &quot;* #,##0_-;_-&quot;L. &quot;* \-_-;_-@_-"/>
    <numFmt numFmtId="167" formatCode="#,##0"/>
    <numFmt numFmtId="168" formatCode="0.00"/>
    <numFmt numFmtId="169" formatCode="#,##0.00"/>
    <numFmt numFmtId="170" formatCode="0%"/>
    <numFmt numFmtId="171" formatCode="#,##0_ ;[RED]\-#,##0\ "/>
    <numFmt numFmtId="172" formatCode="_-* #,##0.00_-;\-* #,##0.00_-;_-* \-_-;_-@_-"/>
    <numFmt numFmtId="173" formatCode="&quot;L. &quot;#,##0"/>
    <numFmt numFmtId="174" formatCode="0.00%"/>
    <numFmt numFmtId="175" formatCode="#,##0.00;[RED]\-#,##0.00"/>
    <numFmt numFmtId="176" formatCode="#,##0.0000"/>
    <numFmt numFmtId="177" formatCode="#,##0.00000"/>
    <numFmt numFmtId="178" formatCode="#,##0.000"/>
  </numFmts>
  <fonts count="38">
    <font>
      <sz val="11"/>
      <name val="Times New Roman"/>
      <family val="1"/>
    </font>
    <font>
      <sz val="10"/>
      <name val="Arial"/>
      <family val="0"/>
    </font>
    <font>
      <sz val="12"/>
      <name val="Times New Roman"/>
      <family val="1"/>
    </font>
    <font>
      <b/>
      <sz val="28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Century"/>
      <family val="1"/>
    </font>
    <font>
      <sz val="12"/>
      <name val="Arial"/>
      <family val="2"/>
    </font>
    <font>
      <b/>
      <sz val="20"/>
      <color indexed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sz val="12"/>
      <color indexed="21"/>
      <name val="Arial"/>
      <family val="2"/>
    </font>
    <font>
      <sz val="14"/>
      <name val="Arial"/>
      <family val="2"/>
    </font>
    <font>
      <b/>
      <sz val="14"/>
      <color indexed="62"/>
      <name val="Arial"/>
      <family val="2"/>
    </font>
    <font>
      <b/>
      <sz val="14"/>
      <name val="Arial"/>
      <family val="2"/>
    </font>
    <font>
      <sz val="14"/>
      <color indexed="62"/>
      <name val="Arial"/>
      <family val="2"/>
    </font>
    <font>
      <b/>
      <sz val="14"/>
      <color indexed="12"/>
      <name val="Arial"/>
      <family val="2"/>
    </font>
    <font>
      <b/>
      <sz val="14"/>
      <color indexed="10"/>
      <name val="Arial"/>
      <family val="2"/>
    </font>
    <font>
      <b/>
      <sz val="14"/>
      <color indexed="18"/>
      <name val="Arial"/>
      <family val="2"/>
    </font>
    <font>
      <sz val="14"/>
      <color indexed="12"/>
      <name val="Arial"/>
      <family val="2"/>
    </font>
    <font>
      <b/>
      <sz val="14"/>
      <color indexed="17"/>
      <name val="Arial"/>
      <family val="2"/>
    </font>
    <font>
      <b/>
      <sz val="14"/>
      <color indexed="56"/>
      <name val="Arial"/>
      <family val="2"/>
    </font>
    <font>
      <b/>
      <i/>
      <sz val="12"/>
      <color indexed="16"/>
      <name val="Times New Roman"/>
      <family val="1"/>
    </font>
    <font>
      <b/>
      <i/>
      <sz val="18"/>
      <color indexed="18"/>
      <name val="Arial"/>
      <family val="2"/>
    </font>
    <font>
      <b/>
      <i/>
      <sz val="16"/>
      <color indexed="40"/>
      <name val="Times New Roman"/>
      <family val="1"/>
    </font>
    <font>
      <b/>
      <i/>
      <sz val="26"/>
      <color indexed="40"/>
      <name val="Times New Roman"/>
      <family val="1"/>
    </font>
    <font>
      <i/>
      <sz val="22"/>
      <color indexed="62"/>
      <name val="Impact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b/>
      <sz val="12"/>
      <color indexed="17"/>
      <name val="Arial"/>
      <family val="2"/>
    </font>
    <font>
      <b/>
      <sz val="12"/>
      <color indexed="14"/>
      <name val="Arial"/>
      <family val="2"/>
    </font>
    <font>
      <b/>
      <i/>
      <sz val="22"/>
      <color indexed="18"/>
      <name val="Arial"/>
      <family val="2"/>
    </font>
    <font>
      <b/>
      <i/>
      <sz val="14"/>
      <color indexed="40"/>
      <name val="Times New Roman"/>
      <family val="1"/>
    </font>
    <font>
      <b/>
      <sz val="12"/>
      <color indexed="18"/>
      <name val="Arial"/>
      <family val="2"/>
    </font>
    <font>
      <sz val="12"/>
      <color indexed="10"/>
      <name val="Arial"/>
      <family val="2"/>
    </font>
    <font>
      <sz val="12"/>
      <color indexed="8"/>
      <name val="Arial"/>
      <family val="2"/>
    </font>
    <font>
      <b/>
      <sz val="12"/>
      <color indexed="23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8"/>
        <bgColor indexed="64"/>
      </patternFill>
    </fill>
  </fills>
  <borders count="1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63"/>
      </bottom>
    </border>
    <border>
      <left style="double"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double">
        <color indexed="63"/>
      </top>
      <bottom>
        <color indexed="63"/>
      </bottom>
    </border>
    <border>
      <left style="medium">
        <color indexed="63"/>
      </left>
      <right style="double">
        <color indexed="63"/>
      </right>
      <top style="double">
        <color indexed="63"/>
      </top>
      <bottom>
        <color indexed="63"/>
      </bottom>
    </border>
    <border>
      <left style="double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double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double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double">
        <color indexed="63"/>
      </right>
      <top>
        <color indexed="63"/>
      </top>
      <bottom style="thin">
        <color indexed="63"/>
      </bottom>
    </border>
    <border>
      <left style="double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double">
        <color indexed="63"/>
      </right>
      <top style="thin">
        <color indexed="63"/>
      </top>
      <bottom>
        <color indexed="63"/>
      </bottom>
    </border>
    <border>
      <left style="double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63"/>
      </right>
      <top>
        <color indexed="63"/>
      </top>
      <bottom>
        <color indexed="63"/>
      </bottom>
    </border>
    <border>
      <left style="double">
        <color indexed="63"/>
      </left>
      <right style="double">
        <color indexed="63"/>
      </right>
      <top>
        <color indexed="63"/>
      </top>
      <bottom>
        <color indexed="63"/>
      </bottom>
    </border>
    <border>
      <left style="double">
        <color indexed="63"/>
      </left>
      <right style="double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double">
        <color indexed="63"/>
      </right>
      <top>
        <color indexed="63"/>
      </top>
      <bottom style="thin">
        <color indexed="63"/>
      </bottom>
    </border>
    <border>
      <left style="double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double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double">
        <color indexed="63"/>
      </left>
      <right>
        <color indexed="63"/>
      </right>
      <top style="thin">
        <color indexed="63"/>
      </top>
      <bottom style="double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double">
        <color indexed="63"/>
      </bottom>
    </border>
    <border>
      <left style="thin">
        <color indexed="63"/>
      </left>
      <right style="double">
        <color indexed="63"/>
      </right>
      <top style="thin">
        <color indexed="63"/>
      </top>
      <bottom style="double">
        <color indexed="63"/>
      </bottom>
    </border>
    <border>
      <left style="double">
        <color indexed="63"/>
      </left>
      <right>
        <color indexed="63"/>
      </right>
      <top>
        <color indexed="63"/>
      </top>
      <bottom style="double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double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double">
        <color indexed="63"/>
      </bottom>
    </border>
    <border>
      <left style="medium">
        <color indexed="63"/>
      </left>
      <right style="double">
        <color indexed="63"/>
      </right>
      <top>
        <color indexed="63"/>
      </top>
      <bottom style="double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double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double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double">
        <color indexed="63"/>
      </left>
      <right style="double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double">
        <color indexed="63"/>
      </left>
      <right>
        <color indexed="63"/>
      </right>
      <top style="double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double">
        <color indexed="63"/>
      </top>
      <bottom style="thin">
        <color indexed="63"/>
      </bottom>
    </border>
    <border>
      <left>
        <color indexed="63"/>
      </left>
      <right style="double">
        <color indexed="63"/>
      </right>
      <top style="double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double">
        <color indexed="63"/>
      </bottom>
    </border>
    <border>
      <left>
        <color indexed="63"/>
      </left>
      <right style="double">
        <color indexed="63"/>
      </right>
      <top>
        <color indexed="63"/>
      </top>
      <bottom style="double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double">
        <color indexed="63"/>
      </top>
      <bottom style="double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medium">
        <color indexed="63"/>
      </left>
      <right style="double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double">
        <color indexed="63"/>
      </top>
      <bottom style="thin">
        <color indexed="63"/>
      </bottom>
    </border>
    <border>
      <left style="thin">
        <color indexed="63"/>
      </left>
      <right style="double">
        <color indexed="63"/>
      </right>
      <top style="double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double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double">
        <color indexed="63"/>
      </right>
      <top style="double">
        <color indexed="63"/>
      </top>
      <bottom>
        <color indexed="63"/>
      </bottom>
    </border>
    <border>
      <left style="double">
        <color indexed="63"/>
      </left>
      <right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indexed="63"/>
      </left>
      <right style="thin">
        <color indexed="63"/>
      </right>
      <top style="double">
        <color indexed="63"/>
      </top>
      <bottom style="thin">
        <color indexed="63"/>
      </bottom>
    </border>
    <border>
      <left style="double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thin">
        <color indexed="63"/>
      </right>
      <top style="thin">
        <color indexed="63"/>
      </top>
      <bottom style="double">
        <color indexed="63"/>
      </bottom>
    </border>
    <border>
      <left>
        <color indexed="63"/>
      </left>
      <right style="thin"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double"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double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thin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double">
        <color indexed="63"/>
      </right>
      <top style="thin">
        <color indexed="63"/>
      </top>
      <bottom>
        <color indexed="63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 style="double"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thin">
        <color indexed="63"/>
      </right>
      <top style="thin">
        <color indexed="63"/>
      </top>
      <bottom style="double">
        <color indexed="63"/>
      </bottom>
    </border>
    <border>
      <left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medium">
        <color indexed="63"/>
      </left>
      <right style="double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double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double">
        <color indexed="63"/>
      </bottom>
    </border>
    <border>
      <left style="medium">
        <color indexed="63"/>
      </left>
      <right style="double">
        <color indexed="63"/>
      </right>
      <top style="thin">
        <color indexed="63"/>
      </top>
      <bottom style="double">
        <color indexed="63"/>
      </bottom>
    </border>
    <border>
      <left style="thin">
        <color indexed="63"/>
      </left>
      <right style="double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double">
        <color indexed="63"/>
      </right>
      <top>
        <color indexed="63"/>
      </top>
      <bottom style="double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>
        <color indexed="63"/>
      </right>
      <top style="double">
        <color indexed="63"/>
      </top>
      <bottom style="double">
        <color indexed="63"/>
      </bottom>
    </border>
    <border>
      <left style="double">
        <color indexed="63"/>
      </left>
      <right style="thin">
        <color indexed="63"/>
      </right>
      <top>
        <color indexed="63"/>
      </top>
      <bottom style="double">
        <color indexed="63"/>
      </bottom>
    </border>
  </borders>
  <cellStyleXfs count="2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ill="0" applyBorder="0" applyAlignment="0" applyProtection="0"/>
    <xf numFmtId="167" fontId="0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70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6" fontId="0" fillId="0" borderId="0" applyFill="0" applyBorder="0" applyAlignment="0" applyProtection="0"/>
    <xf numFmtId="166" fontId="0" fillId="0" borderId="0" applyFill="0" applyBorder="0" applyAlignment="0" applyProtection="0"/>
  </cellStyleXfs>
  <cellXfs count="506">
    <xf numFmtId="164" fontId="0" fillId="0" borderId="0" xfId="0" applyAlignment="1">
      <alignment/>
    </xf>
    <xf numFmtId="164" fontId="0" fillId="2" borderId="0" xfId="0" applyFill="1" applyAlignment="1">
      <alignment/>
    </xf>
    <xf numFmtId="164" fontId="3" fillId="2" borderId="0" xfId="22" applyFont="1" applyFill="1" applyAlignment="1">
      <alignment horizontal="left"/>
      <protection/>
    </xf>
    <xf numFmtId="164" fontId="4" fillId="2" borderId="0" xfId="22" applyFont="1" applyFill="1" applyAlignment="1">
      <alignment horizontal="left"/>
      <protection/>
    </xf>
    <xf numFmtId="164" fontId="1" fillId="3" borderId="0" xfId="22" applyFill="1">
      <alignment/>
      <protection/>
    </xf>
    <xf numFmtId="164" fontId="6" fillId="0" borderId="0" xfId="0" applyFont="1" applyAlignment="1">
      <alignment vertical="center"/>
    </xf>
    <xf numFmtId="164" fontId="7" fillId="0" borderId="1" xfId="0" applyFont="1" applyBorder="1" applyAlignment="1">
      <alignment horizontal="center" vertical="center"/>
    </xf>
    <xf numFmtId="164" fontId="8" fillId="0" borderId="2" xfId="0" applyFont="1" applyBorder="1" applyAlignment="1">
      <alignment horizontal="left" vertical="center"/>
    </xf>
    <xf numFmtId="164" fontId="8" fillId="0" borderId="3" xfId="0" applyFont="1" applyBorder="1" applyAlignment="1">
      <alignment horizontal="center" vertical="center" wrapText="1"/>
    </xf>
    <xf numFmtId="164" fontId="8" fillId="0" borderId="4" xfId="0" applyFont="1" applyBorder="1" applyAlignment="1">
      <alignment horizontal="center" vertical="center" wrapText="1"/>
    </xf>
    <xf numFmtId="164" fontId="8" fillId="0" borderId="5" xfId="0" applyFont="1" applyBorder="1" applyAlignment="1">
      <alignment horizontal="center" vertical="center"/>
    </xf>
    <xf numFmtId="164" fontId="8" fillId="0" borderId="6" xfId="0" applyFont="1" applyBorder="1" applyAlignment="1">
      <alignment horizontal="left" vertical="center"/>
    </xf>
    <xf numFmtId="164" fontId="6" fillId="0" borderId="7" xfId="0" applyFont="1" applyBorder="1" applyAlignment="1">
      <alignment vertical="center"/>
    </xf>
    <xf numFmtId="164" fontId="6" fillId="0" borderId="8" xfId="0" applyFont="1" applyBorder="1" applyAlignment="1">
      <alignment vertical="center"/>
    </xf>
    <xf numFmtId="164" fontId="6" fillId="0" borderId="9" xfId="0" applyFont="1" applyBorder="1" applyAlignment="1">
      <alignment vertical="center"/>
    </xf>
    <xf numFmtId="164" fontId="6" fillId="0" borderId="10" xfId="0" applyFont="1" applyBorder="1" applyAlignment="1">
      <alignment vertical="center"/>
    </xf>
    <xf numFmtId="164" fontId="8" fillId="0" borderId="6" xfId="0" applyFont="1" applyBorder="1" applyAlignment="1">
      <alignment horizontal="right" vertical="center" wrapText="1"/>
    </xf>
    <xf numFmtId="164" fontId="9" fillId="0" borderId="11" xfId="0" applyFont="1" applyBorder="1" applyAlignment="1">
      <alignment horizontal="center" vertical="center" wrapText="1"/>
    </xf>
    <xf numFmtId="164" fontId="9" fillId="0" borderId="7" xfId="0" applyFont="1" applyBorder="1" applyAlignment="1">
      <alignment horizontal="center" vertical="center" wrapText="1"/>
    </xf>
    <xf numFmtId="164" fontId="9" fillId="0" borderId="12" xfId="0" applyFont="1" applyBorder="1" applyAlignment="1">
      <alignment horizontal="center" vertical="center" wrapText="1"/>
    </xf>
    <xf numFmtId="164" fontId="9" fillId="0" borderId="9" xfId="0" applyFont="1" applyBorder="1" applyAlignment="1">
      <alignment horizontal="center" vertical="center" wrapText="1"/>
    </xf>
    <xf numFmtId="164" fontId="8" fillId="0" borderId="13" xfId="0" applyFont="1" applyBorder="1" applyAlignment="1">
      <alignment vertical="center" wrapText="1"/>
    </xf>
    <xf numFmtId="164" fontId="10" fillId="0" borderId="0" xfId="0" applyFont="1" applyAlignment="1">
      <alignment vertical="center"/>
    </xf>
    <xf numFmtId="164" fontId="11" fillId="0" borderId="0" xfId="0" applyFont="1" applyAlignment="1">
      <alignment vertical="center"/>
    </xf>
    <xf numFmtId="164" fontId="6" fillId="0" borderId="6" xfId="0" applyFont="1" applyBorder="1" applyAlignment="1">
      <alignment horizontal="left" vertical="center" wrapText="1"/>
    </xf>
    <xf numFmtId="167" fontId="6" fillId="0" borderId="11" xfId="16" applyFont="1" applyFill="1" applyBorder="1" applyAlignment="1" applyProtection="1">
      <alignment horizontal="right" vertical="center" wrapText="1"/>
      <protection/>
    </xf>
    <xf numFmtId="167" fontId="6" fillId="0" borderId="7" xfId="16" applyFont="1" applyFill="1" applyBorder="1" applyAlignment="1" applyProtection="1">
      <alignment horizontal="right" vertical="center" wrapText="1"/>
      <protection/>
    </xf>
    <xf numFmtId="167" fontId="6" fillId="0" borderId="9" xfId="16" applyFont="1" applyFill="1" applyBorder="1" applyAlignment="1" applyProtection="1">
      <alignment horizontal="center" vertical="center" wrapText="1"/>
      <protection/>
    </xf>
    <xf numFmtId="167" fontId="8" fillId="0" borderId="13" xfId="0" applyNumberFormat="1" applyFont="1" applyBorder="1" applyAlignment="1">
      <alignment vertical="center" wrapText="1"/>
    </xf>
    <xf numFmtId="168" fontId="6" fillId="0" borderId="11" xfId="16" applyNumberFormat="1" applyFont="1" applyFill="1" applyBorder="1" applyAlignment="1" applyProtection="1">
      <alignment horizontal="right" vertical="center" wrapText="1"/>
      <protection/>
    </xf>
    <xf numFmtId="168" fontId="6" fillId="0" borderId="14" xfId="16" applyNumberFormat="1" applyFont="1" applyFill="1" applyBorder="1" applyAlignment="1" applyProtection="1">
      <alignment horizontal="right" vertical="center" wrapText="1"/>
      <protection/>
    </xf>
    <xf numFmtId="167" fontId="6" fillId="0" borderId="12" xfId="16" applyFont="1" applyFill="1" applyBorder="1" applyAlignment="1" applyProtection="1">
      <alignment horizontal="right" vertical="center" wrapText="1"/>
      <protection/>
    </xf>
    <xf numFmtId="167" fontId="6" fillId="0" borderId="9" xfId="16" applyFont="1" applyFill="1" applyBorder="1" applyAlignment="1" applyProtection="1">
      <alignment horizontal="right" vertical="center" wrapText="1"/>
      <protection/>
    </xf>
    <xf numFmtId="167" fontId="6" fillId="0" borderId="0" xfId="0" applyNumberFormat="1" applyFont="1" applyAlignment="1">
      <alignment vertical="center"/>
    </xf>
    <xf numFmtId="167" fontId="6" fillId="0" borderId="15" xfId="16" applyFont="1" applyFill="1" applyBorder="1" applyAlignment="1" applyProtection="1">
      <alignment horizontal="center" vertical="center" wrapText="1"/>
      <protection/>
    </xf>
    <xf numFmtId="167" fontId="10" fillId="0" borderId="13" xfId="0" applyNumberFormat="1" applyFont="1" applyBorder="1" applyAlignment="1">
      <alignment vertical="center" wrapText="1"/>
    </xf>
    <xf numFmtId="164" fontId="6" fillId="0" borderId="6" xfId="0" applyFont="1" applyBorder="1" applyAlignment="1">
      <alignment vertical="center" wrapText="1"/>
    </xf>
    <xf numFmtId="169" fontId="6" fillId="0" borderId="7" xfId="16" applyNumberFormat="1" applyFont="1" applyFill="1" applyBorder="1" applyAlignment="1" applyProtection="1">
      <alignment horizontal="right" vertical="center"/>
      <protection/>
    </xf>
    <xf numFmtId="169" fontId="6" fillId="0" borderId="16" xfId="16" applyNumberFormat="1" applyFont="1" applyFill="1" applyBorder="1" applyAlignment="1" applyProtection="1">
      <alignment horizontal="right" vertical="center"/>
      <protection/>
    </xf>
    <xf numFmtId="164" fontId="6" fillId="0" borderId="0" xfId="0" applyFont="1" applyAlignment="1">
      <alignment horizontal="left" vertical="center"/>
    </xf>
    <xf numFmtId="164" fontId="8" fillId="0" borderId="17" xfId="0" applyFont="1" applyBorder="1" applyAlignment="1">
      <alignment horizontal="center" wrapText="1"/>
    </xf>
    <xf numFmtId="164" fontId="6" fillId="0" borderId="13" xfId="0" applyFont="1" applyBorder="1" applyAlignment="1">
      <alignment vertical="center"/>
    </xf>
    <xf numFmtId="164" fontId="10" fillId="0" borderId="13" xfId="0" applyFont="1" applyBorder="1" applyAlignment="1">
      <alignment vertical="center"/>
    </xf>
    <xf numFmtId="164" fontId="10" fillId="0" borderId="0" xfId="0" applyFont="1" applyAlignment="1">
      <alignment horizontal="left" vertical="center"/>
    </xf>
    <xf numFmtId="170" fontId="6" fillId="0" borderId="11" xfId="16" applyNumberFormat="1" applyFont="1" applyFill="1" applyBorder="1" applyAlignment="1" applyProtection="1">
      <alignment horizontal="right" vertical="center"/>
      <protection/>
    </xf>
    <xf numFmtId="170" fontId="6" fillId="0" borderId="14" xfId="16" applyNumberFormat="1" applyFont="1" applyFill="1" applyBorder="1" applyAlignment="1" applyProtection="1">
      <alignment horizontal="right" vertical="center"/>
      <protection/>
    </xf>
    <xf numFmtId="169" fontId="6" fillId="4" borderId="11" xfId="16" applyNumberFormat="1" applyFont="1" applyFill="1" applyBorder="1" applyAlignment="1" applyProtection="1">
      <alignment horizontal="right" vertical="center"/>
      <protection/>
    </xf>
    <xf numFmtId="169" fontId="6" fillId="4" borderId="14" xfId="16" applyNumberFormat="1" applyFont="1" applyFill="1" applyBorder="1" applyAlignment="1" applyProtection="1">
      <alignment horizontal="right" vertical="center"/>
      <protection/>
    </xf>
    <xf numFmtId="164" fontId="6" fillId="0" borderId="18" xfId="0" applyFont="1" applyBorder="1" applyAlignment="1">
      <alignment vertical="center"/>
    </xf>
    <xf numFmtId="164" fontId="6" fillId="0" borderId="19" xfId="0" applyFont="1" applyBorder="1" applyAlignment="1">
      <alignment vertical="center" wrapText="1"/>
    </xf>
    <xf numFmtId="167" fontId="6" fillId="0" borderId="0" xfId="16" applyFont="1" applyFill="1" applyBorder="1" applyAlignment="1" applyProtection="1">
      <alignment horizontal="right" vertical="center"/>
      <protection/>
    </xf>
    <xf numFmtId="164" fontId="6" fillId="0" borderId="20" xfId="0" applyFont="1" applyBorder="1" applyAlignment="1">
      <alignment vertical="center"/>
    </xf>
    <xf numFmtId="164" fontId="12" fillId="0" borderId="21" xfId="0" applyFont="1" applyBorder="1" applyAlignment="1">
      <alignment horizontal="center" vertical="center" wrapText="1"/>
    </xf>
    <xf numFmtId="164" fontId="12" fillId="0" borderId="22" xfId="0" applyFont="1" applyBorder="1" applyAlignment="1">
      <alignment horizontal="center" vertical="center" wrapText="1"/>
    </xf>
    <xf numFmtId="164" fontId="12" fillId="0" borderId="6" xfId="0" applyFont="1" applyBorder="1" applyAlignment="1">
      <alignment horizontal="center" vertical="center" wrapText="1"/>
    </xf>
    <xf numFmtId="164" fontId="12" fillId="0" borderId="8" xfId="0" applyFont="1" applyBorder="1" applyAlignment="1">
      <alignment horizontal="center" vertical="center" wrapText="1"/>
    </xf>
    <xf numFmtId="164" fontId="12" fillId="0" borderId="23" xfId="0" applyFont="1" applyBorder="1" applyAlignment="1">
      <alignment horizontal="center" vertical="center" wrapText="1"/>
    </xf>
    <xf numFmtId="164" fontId="8" fillId="0" borderId="24" xfId="0" applyFont="1" applyBorder="1" applyAlignment="1">
      <alignment horizontal="left" vertical="center" wrapText="1"/>
    </xf>
    <xf numFmtId="167" fontId="6" fillId="0" borderId="25" xfId="16" applyFont="1" applyFill="1" applyBorder="1" applyAlignment="1" applyProtection="1">
      <alignment vertical="center"/>
      <protection/>
    </xf>
    <xf numFmtId="167" fontId="6" fillId="0" borderId="26" xfId="16" applyFont="1" applyFill="1" applyBorder="1" applyAlignment="1" applyProtection="1">
      <alignment horizontal="center" vertical="center"/>
      <protection/>
    </xf>
    <xf numFmtId="167" fontId="6" fillId="0" borderId="27" xfId="0" applyNumberFormat="1" applyFont="1" applyBorder="1" applyAlignment="1">
      <alignment vertical="center"/>
    </xf>
    <xf numFmtId="164" fontId="8" fillId="0" borderId="24" xfId="0" applyFont="1" applyBorder="1" applyAlignment="1">
      <alignment horizontal="center" vertical="center" wrapText="1"/>
    </xf>
    <xf numFmtId="164" fontId="6" fillId="0" borderId="27" xfId="0" applyFont="1" applyBorder="1" applyAlignment="1">
      <alignment vertical="center"/>
    </xf>
    <xf numFmtId="164" fontId="6" fillId="0" borderId="24" xfId="0" applyFont="1" applyBorder="1" applyAlignment="1">
      <alignment horizontal="left" vertical="center" wrapText="1"/>
    </xf>
    <xf numFmtId="164" fontId="6" fillId="0" borderId="24" xfId="0" applyFont="1" applyBorder="1" applyAlignment="1">
      <alignment vertical="center" wrapText="1"/>
    </xf>
    <xf numFmtId="167" fontId="6" fillId="4" borderId="28" xfId="16" applyFont="1" applyFill="1" applyBorder="1" applyAlignment="1" applyProtection="1">
      <alignment horizontal="right" vertical="center"/>
      <protection/>
    </xf>
    <xf numFmtId="167" fontId="6" fillId="4" borderId="15" xfId="16" applyFont="1" applyFill="1" applyBorder="1" applyAlignment="1" applyProtection="1">
      <alignment horizontal="right" vertical="center"/>
      <protection/>
    </xf>
    <xf numFmtId="167" fontId="6" fillId="0" borderId="13" xfId="0" applyNumberFormat="1" applyFont="1" applyBorder="1" applyAlignment="1">
      <alignment vertical="center"/>
    </xf>
    <xf numFmtId="167" fontId="6" fillId="4" borderId="11" xfId="16" applyFont="1" applyFill="1" applyBorder="1" applyAlignment="1" applyProtection="1">
      <alignment horizontal="right" vertical="center"/>
      <protection/>
    </xf>
    <xf numFmtId="167" fontId="6" fillId="4" borderId="14" xfId="16" applyFont="1" applyFill="1" applyBorder="1" applyAlignment="1" applyProtection="1">
      <alignment horizontal="right" vertical="center"/>
      <protection/>
    </xf>
    <xf numFmtId="167" fontId="6" fillId="4" borderId="29" xfId="16" applyFont="1" applyFill="1" applyBorder="1" applyAlignment="1" applyProtection="1">
      <alignment horizontal="right" vertical="center"/>
      <protection/>
    </xf>
    <xf numFmtId="167" fontId="6" fillId="4" borderId="30" xfId="16" applyFont="1" applyFill="1" applyBorder="1" applyAlignment="1" applyProtection="1">
      <alignment horizontal="right" vertical="center"/>
      <protection/>
    </xf>
    <xf numFmtId="167" fontId="6" fillId="0" borderId="18" xfId="0" applyNumberFormat="1" applyFont="1" applyBorder="1" applyAlignment="1">
      <alignment vertical="center"/>
    </xf>
    <xf numFmtId="164" fontId="6" fillId="0" borderId="19" xfId="0" applyFont="1" applyFill="1" applyBorder="1" applyAlignment="1">
      <alignment vertical="center" wrapText="1"/>
    </xf>
    <xf numFmtId="167" fontId="6" fillId="0" borderId="20" xfId="0" applyNumberFormat="1" applyFont="1" applyFill="1" applyBorder="1" applyAlignment="1">
      <alignment vertical="center"/>
    </xf>
    <xf numFmtId="164" fontId="6" fillId="0" borderId="31" xfId="0" applyFont="1" applyBorder="1" applyAlignment="1">
      <alignment horizontal="left" vertical="center" wrapText="1"/>
    </xf>
    <xf numFmtId="167" fontId="6" fillId="4" borderId="32" xfId="16" applyNumberFormat="1" applyFont="1" applyFill="1" applyBorder="1" applyAlignment="1" applyProtection="1">
      <alignment horizontal="right" vertical="center"/>
      <protection/>
    </xf>
    <xf numFmtId="167" fontId="6" fillId="4" borderId="32" xfId="16" applyFont="1" applyFill="1" applyBorder="1" applyAlignment="1" applyProtection="1">
      <alignment horizontal="right" vertical="center"/>
      <protection/>
    </xf>
    <xf numFmtId="167" fontId="6" fillId="0" borderId="33" xfId="0" applyNumberFormat="1" applyFont="1" applyBorder="1" applyAlignment="1">
      <alignment vertical="center"/>
    </xf>
    <xf numFmtId="164" fontId="6" fillId="0" borderId="34" xfId="0" applyFont="1" applyBorder="1" applyAlignment="1">
      <alignment vertical="center" wrapText="1"/>
    </xf>
    <xf numFmtId="167" fontId="6" fillId="4" borderId="35" xfId="16" applyFont="1" applyFill="1" applyBorder="1" applyAlignment="1" applyProtection="1">
      <alignment horizontal="right" vertical="center"/>
      <protection/>
    </xf>
    <xf numFmtId="167" fontId="6" fillId="4" borderId="36" xfId="16" applyFont="1" applyFill="1" applyBorder="1" applyAlignment="1" applyProtection="1">
      <alignment horizontal="right" vertical="center"/>
      <protection/>
    </xf>
    <xf numFmtId="167" fontId="6" fillId="0" borderId="37" xfId="0" applyNumberFormat="1" applyFont="1" applyBorder="1" applyAlignment="1">
      <alignment vertical="center"/>
    </xf>
    <xf numFmtId="164" fontId="6" fillId="0" borderId="38" xfId="0" applyFont="1" applyBorder="1" applyAlignment="1">
      <alignment vertical="center"/>
    </xf>
    <xf numFmtId="171" fontId="6" fillId="0" borderId="39" xfId="0" applyNumberFormat="1" applyFont="1" applyBorder="1" applyAlignment="1">
      <alignment vertical="center"/>
    </xf>
    <xf numFmtId="164" fontId="13" fillId="0" borderId="0" xfId="23" applyFont="1">
      <alignment/>
      <protection/>
    </xf>
    <xf numFmtId="164" fontId="13" fillId="0" borderId="0" xfId="23" applyFont="1" applyBorder="1">
      <alignment/>
      <protection/>
    </xf>
    <xf numFmtId="164" fontId="14" fillId="0" borderId="40" xfId="24" applyFont="1" applyBorder="1" applyAlignment="1">
      <alignment horizontal="left" vertical="center"/>
      <protection/>
    </xf>
    <xf numFmtId="164" fontId="13" fillId="0" borderId="0" xfId="24" applyFont="1">
      <alignment/>
      <protection/>
    </xf>
    <xf numFmtId="172" fontId="13" fillId="0" borderId="41" xfId="21" applyNumberFormat="1" applyFont="1" applyFill="1" applyBorder="1" applyAlignment="1" applyProtection="1">
      <alignment vertical="center"/>
      <protection/>
    </xf>
    <xf numFmtId="172" fontId="15" fillId="5" borderId="42" xfId="21" applyNumberFormat="1" applyFont="1" applyFill="1" applyBorder="1" applyAlignment="1" applyProtection="1">
      <alignment horizontal="center" vertical="center" wrapText="1"/>
      <protection/>
    </xf>
    <xf numFmtId="172" fontId="15" fillId="5" borderId="43" xfId="21" applyNumberFormat="1" applyFont="1" applyFill="1" applyBorder="1" applyAlignment="1" applyProtection="1">
      <alignment horizontal="center" vertical="center" wrapText="1"/>
      <protection/>
    </xf>
    <xf numFmtId="172" fontId="15" fillId="5" borderId="44" xfId="21" applyNumberFormat="1" applyFont="1" applyFill="1" applyBorder="1" applyAlignment="1" applyProtection="1">
      <alignment horizontal="center" vertical="center" wrapText="1"/>
      <protection/>
    </xf>
    <xf numFmtId="172" fontId="14" fillId="0" borderId="45" xfId="21" applyNumberFormat="1" applyFont="1" applyFill="1" applyBorder="1" applyAlignment="1" applyProtection="1">
      <alignment horizontal="left" vertical="center" wrapText="1"/>
      <protection/>
    </xf>
    <xf numFmtId="167" fontId="14" fillId="0" borderId="46" xfId="26" applyNumberFormat="1" applyFont="1" applyFill="1" applyBorder="1" applyAlignment="1" applyProtection="1">
      <alignment vertical="center"/>
      <protection/>
    </xf>
    <xf numFmtId="167" fontId="14" fillId="0" borderId="25" xfId="26" applyNumberFormat="1" applyFont="1" applyFill="1" applyBorder="1" applyAlignment="1" applyProtection="1">
      <alignment vertical="center"/>
      <protection/>
    </xf>
    <xf numFmtId="167" fontId="14" fillId="6" borderId="47" xfId="24" applyNumberFormat="1" applyFont="1" applyFill="1" applyBorder="1" applyAlignment="1">
      <alignment vertical="center"/>
      <protection/>
    </xf>
    <xf numFmtId="172" fontId="16" fillId="0" borderId="45" xfId="21" applyNumberFormat="1" applyFont="1" applyFill="1" applyBorder="1" applyAlignment="1" applyProtection="1">
      <alignment horizontal="left" vertical="center"/>
      <protection/>
    </xf>
    <xf numFmtId="167" fontId="16" fillId="0" borderId="12" xfId="26" applyNumberFormat="1" applyFont="1" applyFill="1" applyBorder="1" applyAlignment="1" applyProtection="1">
      <alignment vertical="center"/>
      <protection/>
    </xf>
    <xf numFmtId="167" fontId="16" fillId="0" borderId="7" xfId="26" applyNumberFormat="1" applyFont="1" applyFill="1" applyBorder="1" applyAlignment="1" applyProtection="1">
      <alignment vertical="center"/>
      <protection/>
    </xf>
    <xf numFmtId="167" fontId="13" fillId="0" borderId="0" xfId="24" applyNumberFormat="1" applyFont="1">
      <alignment/>
      <protection/>
    </xf>
    <xf numFmtId="167" fontId="16" fillId="0" borderId="46" xfId="26" applyNumberFormat="1" applyFont="1" applyFill="1" applyBorder="1" applyAlignment="1" applyProtection="1">
      <alignment vertical="center"/>
      <protection/>
    </xf>
    <xf numFmtId="167" fontId="16" fillId="0" borderId="25" xfId="26" applyNumberFormat="1" applyFont="1" applyFill="1" applyBorder="1" applyAlignment="1" applyProtection="1">
      <alignment vertical="center"/>
      <protection/>
    </xf>
    <xf numFmtId="167" fontId="14" fillId="6" borderId="15" xfId="24" applyNumberFormat="1" applyFont="1" applyFill="1" applyBorder="1" applyAlignment="1">
      <alignment vertical="center"/>
      <protection/>
    </xf>
    <xf numFmtId="172" fontId="16" fillId="0" borderId="48" xfId="21" applyNumberFormat="1" applyFont="1" applyFill="1" applyBorder="1" applyAlignment="1" applyProtection="1">
      <alignment horizontal="left" vertical="center"/>
      <protection/>
    </xf>
    <xf numFmtId="167" fontId="16" fillId="0" borderId="49" xfId="26" applyNumberFormat="1" applyFont="1" applyFill="1" applyBorder="1" applyAlignment="1" applyProtection="1">
      <alignment vertical="center"/>
      <protection/>
    </xf>
    <xf numFmtId="167" fontId="16" fillId="0" borderId="50" xfId="26" applyNumberFormat="1" applyFont="1" applyFill="1" applyBorder="1" applyAlignment="1" applyProtection="1">
      <alignment vertical="center"/>
      <protection/>
    </xf>
    <xf numFmtId="167" fontId="14" fillId="6" borderId="30" xfId="24" applyNumberFormat="1" applyFont="1" applyFill="1" applyBorder="1" applyAlignment="1">
      <alignment vertical="center"/>
      <protection/>
    </xf>
    <xf numFmtId="164" fontId="14" fillId="7" borderId="51" xfId="24" applyFont="1" applyFill="1" applyBorder="1" applyAlignment="1">
      <alignment horizontal="left" vertical="center" wrapText="1"/>
      <protection/>
    </xf>
    <xf numFmtId="167" fontId="14" fillId="7" borderId="52" xfId="26" applyNumberFormat="1" applyFont="1" applyFill="1" applyBorder="1" applyAlignment="1" applyProtection="1">
      <alignment horizontal="right" vertical="center"/>
      <protection/>
    </xf>
    <xf numFmtId="167" fontId="14" fillId="7" borderId="53" xfId="26" applyNumberFormat="1" applyFont="1" applyFill="1" applyBorder="1" applyAlignment="1" applyProtection="1">
      <alignment horizontal="right" vertical="center"/>
      <protection/>
    </xf>
    <xf numFmtId="167" fontId="14" fillId="7" borderId="54" xfId="24" applyNumberFormat="1" applyFont="1" applyFill="1" applyBorder="1" applyAlignment="1">
      <alignment vertical="center"/>
      <protection/>
    </xf>
    <xf numFmtId="164" fontId="14" fillId="6" borderId="48" xfId="24" applyFont="1" applyFill="1" applyBorder="1" applyAlignment="1">
      <alignment horizontal="left" vertical="center"/>
      <protection/>
    </xf>
    <xf numFmtId="164" fontId="16" fillId="6" borderId="26" xfId="24" applyFont="1" applyFill="1" applyBorder="1">
      <alignment/>
      <protection/>
    </xf>
    <xf numFmtId="164" fontId="16" fillId="6" borderId="46" xfId="24" applyFont="1" applyFill="1" applyBorder="1">
      <alignment/>
      <protection/>
    </xf>
    <xf numFmtId="167" fontId="14" fillId="6" borderId="15" xfId="24" applyNumberFormat="1" applyFont="1" applyFill="1" applyBorder="1" applyAlignment="1">
      <alignment horizontal="right" vertical="center"/>
      <protection/>
    </xf>
    <xf numFmtId="173" fontId="17" fillId="0" borderId="55" xfId="24" applyNumberFormat="1" applyFont="1" applyBorder="1" applyAlignment="1">
      <alignment horizontal="left"/>
      <protection/>
    </xf>
    <xf numFmtId="167" fontId="17" fillId="0" borderId="56" xfId="16" applyFont="1" applyFill="1" applyBorder="1" applyAlignment="1" applyProtection="1">
      <alignment horizontal="right"/>
      <protection/>
    </xf>
    <xf numFmtId="164" fontId="15" fillId="0" borderId="0" xfId="23" applyFont="1">
      <alignment/>
      <protection/>
    </xf>
    <xf numFmtId="172" fontId="14" fillId="8" borderId="40" xfId="20" applyNumberFormat="1" applyFont="1" applyFill="1" applyBorder="1" applyAlignment="1" applyProtection="1">
      <alignment horizontal="left" vertical="center"/>
      <protection/>
    </xf>
    <xf numFmtId="172" fontId="13" fillId="0" borderId="57" xfId="20" applyNumberFormat="1" applyFont="1" applyFill="1" applyBorder="1" applyAlignment="1" applyProtection="1">
      <alignment vertical="center"/>
      <protection/>
    </xf>
    <xf numFmtId="172" fontId="15" fillId="5" borderId="43" xfId="20" applyNumberFormat="1" applyFont="1" applyFill="1" applyBorder="1" applyAlignment="1" applyProtection="1">
      <alignment horizontal="center" vertical="center" wrapText="1"/>
      <protection/>
    </xf>
    <xf numFmtId="172" fontId="15" fillId="5" borderId="44" xfId="20" applyNumberFormat="1" applyFont="1" applyFill="1" applyBorder="1" applyAlignment="1" applyProtection="1">
      <alignment horizontal="center" vertical="center" wrapText="1"/>
      <protection/>
    </xf>
    <xf numFmtId="172" fontId="14" fillId="0" borderId="45" xfId="20" applyNumberFormat="1" applyFont="1" applyFill="1" applyBorder="1" applyAlignment="1" applyProtection="1">
      <alignment vertical="center"/>
      <protection/>
    </xf>
    <xf numFmtId="165" fontId="14" fillId="0" borderId="25" xfId="20" applyNumberFormat="1" applyFont="1" applyFill="1" applyBorder="1" applyAlignment="1" applyProtection="1">
      <alignment vertical="center"/>
      <protection/>
    </xf>
    <xf numFmtId="165" fontId="14" fillId="6" borderId="15" xfId="20" applyNumberFormat="1" applyFont="1" applyFill="1" applyBorder="1" applyAlignment="1" applyProtection="1">
      <alignment vertical="center"/>
      <protection/>
    </xf>
    <xf numFmtId="172" fontId="16" fillId="0" borderId="45" xfId="20" applyNumberFormat="1" applyFont="1" applyFill="1" applyBorder="1" applyAlignment="1" applyProtection="1">
      <alignment horizontal="left" vertical="center"/>
      <protection/>
    </xf>
    <xf numFmtId="165" fontId="14" fillId="6" borderId="25" xfId="20" applyNumberFormat="1" applyFont="1" applyFill="1" applyBorder="1" applyAlignment="1" applyProtection="1">
      <alignment vertical="center"/>
      <protection/>
    </xf>
    <xf numFmtId="165" fontId="16" fillId="0" borderId="25" xfId="20" applyNumberFormat="1" applyFont="1" applyFill="1" applyBorder="1" applyAlignment="1" applyProtection="1">
      <alignment vertical="center"/>
      <protection/>
    </xf>
    <xf numFmtId="164" fontId="16" fillId="0" borderId="0" xfId="23" applyFont="1">
      <alignment/>
      <protection/>
    </xf>
    <xf numFmtId="172" fontId="16" fillId="9" borderId="45" xfId="20" applyNumberFormat="1" applyFont="1" applyFill="1" applyBorder="1" applyAlignment="1" applyProtection="1">
      <alignment vertical="center"/>
      <protection/>
    </xf>
    <xf numFmtId="165" fontId="16" fillId="9" borderId="25" xfId="20" applyNumberFormat="1" applyFont="1" applyFill="1" applyBorder="1" applyAlignment="1" applyProtection="1">
      <alignment vertical="center"/>
      <protection/>
    </xf>
    <xf numFmtId="165" fontId="14" fillId="9" borderId="15" xfId="20" applyNumberFormat="1" applyFont="1" applyFill="1" applyBorder="1" applyAlignment="1" applyProtection="1">
      <alignment vertical="center"/>
      <protection/>
    </xf>
    <xf numFmtId="164" fontId="13" fillId="0" borderId="0" xfId="23" applyFont="1" applyFill="1" applyBorder="1">
      <alignment/>
      <protection/>
    </xf>
    <xf numFmtId="164" fontId="13" fillId="0" borderId="0" xfId="23" applyFont="1" applyFill="1">
      <alignment/>
      <protection/>
    </xf>
    <xf numFmtId="164" fontId="13" fillId="6" borderId="0" xfId="23" applyFont="1" applyFill="1">
      <alignment/>
      <protection/>
    </xf>
    <xf numFmtId="172" fontId="14" fillId="0" borderId="45" xfId="20" applyNumberFormat="1" applyFont="1" applyFill="1" applyBorder="1" applyAlignment="1" applyProtection="1">
      <alignment horizontal="left" vertical="center" wrapText="1"/>
      <protection/>
    </xf>
    <xf numFmtId="172" fontId="16" fillId="10" borderId="48" xfId="20" applyNumberFormat="1" applyFont="1" applyFill="1" applyBorder="1" applyAlignment="1" applyProtection="1">
      <alignment horizontal="left" vertical="center" wrapText="1"/>
      <protection/>
    </xf>
    <xf numFmtId="165" fontId="14" fillId="10" borderId="25" xfId="20" applyNumberFormat="1" applyFont="1" applyFill="1" applyBorder="1" applyAlignment="1" applyProtection="1">
      <alignment vertical="center"/>
      <protection/>
    </xf>
    <xf numFmtId="165" fontId="14" fillId="10" borderId="15" xfId="20" applyNumberFormat="1" applyFont="1" applyFill="1" applyBorder="1" applyAlignment="1" applyProtection="1">
      <alignment vertical="center"/>
      <protection/>
    </xf>
    <xf numFmtId="167" fontId="13" fillId="0" borderId="0" xfId="16" applyFont="1" applyFill="1" applyBorder="1" applyAlignment="1" applyProtection="1">
      <alignment vertical="center"/>
      <protection/>
    </xf>
    <xf numFmtId="167" fontId="18" fillId="0" borderId="0" xfId="16" applyFont="1" applyFill="1" applyBorder="1" applyAlignment="1" applyProtection="1">
      <alignment horizontal="center" vertical="top"/>
      <protection/>
    </xf>
    <xf numFmtId="167" fontId="18" fillId="0" borderId="40" xfId="16" applyFont="1" applyFill="1" applyBorder="1" applyAlignment="1" applyProtection="1">
      <alignment horizontal="center" vertical="center"/>
      <protection/>
    </xf>
    <xf numFmtId="167" fontId="18" fillId="0" borderId="58" xfId="16" applyFont="1" applyFill="1" applyBorder="1" applyAlignment="1" applyProtection="1">
      <alignment vertical="center"/>
      <protection/>
    </xf>
    <xf numFmtId="167" fontId="15" fillId="0" borderId="59" xfId="16" applyFont="1" applyFill="1" applyBorder="1" applyAlignment="1" applyProtection="1">
      <alignment horizontal="center" vertical="center"/>
      <protection/>
    </xf>
    <xf numFmtId="167" fontId="15" fillId="0" borderId="59" xfId="16" applyFont="1" applyFill="1" applyBorder="1" applyAlignment="1" applyProtection="1">
      <alignment horizontal="center" vertical="center" wrapText="1"/>
      <protection/>
    </xf>
    <xf numFmtId="167" fontId="15" fillId="0" borderId="21" xfId="16" applyFont="1" applyFill="1" applyBorder="1" applyAlignment="1" applyProtection="1">
      <alignment vertical="center"/>
      <protection/>
    </xf>
    <xf numFmtId="167" fontId="13" fillId="0" borderId="60" xfId="16" applyFont="1" applyFill="1" applyBorder="1" applyAlignment="1" applyProtection="1">
      <alignment horizontal="center" vertical="center" wrapText="1"/>
      <protection/>
    </xf>
    <xf numFmtId="167" fontId="15" fillId="0" borderId="55" xfId="16" applyFont="1" applyFill="1" applyBorder="1" applyAlignment="1" applyProtection="1">
      <alignment horizontal="center" vertical="center" wrapText="1"/>
      <protection/>
    </xf>
    <xf numFmtId="167" fontId="15" fillId="0" borderId="61" xfId="16" applyFont="1" applyFill="1" applyBorder="1" applyAlignment="1" applyProtection="1">
      <alignment horizontal="center" vertical="center" wrapText="1"/>
      <protection/>
    </xf>
    <xf numFmtId="167" fontId="15" fillId="0" borderId="62" xfId="16" applyFont="1" applyFill="1" applyBorder="1" applyAlignment="1" applyProtection="1">
      <alignment horizontal="center" vertical="center" wrapText="1"/>
      <protection/>
    </xf>
    <xf numFmtId="167" fontId="15" fillId="0" borderId="63" xfId="16" applyFont="1" applyFill="1" applyBorder="1" applyAlignment="1" applyProtection="1">
      <alignment horizontal="center" vertical="center" wrapText="1"/>
      <protection/>
    </xf>
    <xf numFmtId="167" fontId="13" fillId="0" borderId="0" xfId="16" applyFont="1" applyFill="1" applyBorder="1" applyAlignment="1" applyProtection="1">
      <alignment horizontal="center" vertical="center" wrapText="1"/>
      <protection/>
    </xf>
    <xf numFmtId="167" fontId="13" fillId="0" borderId="64" xfId="16" applyFont="1" applyFill="1" applyBorder="1" applyAlignment="1" applyProtection="1">
      <alignment horizontal="left" vertical="center"/>
      <protection/>
    </xf>
    <xf numFmtId="167" fontId="13" fillId="11" borderId="65" xfId="16" applyFont="1" applyFill="1" applyBorder="1" applyAlignment="1" applyProtection="1">
      <alignment vertical="center"/>
      <protection/>
    </xf>
    <xf numFmtId="167" fontId="13" fillId="11" borderId="43" xfId="16" applyFont="1" applyFill="1" applyBorder="1" applyAlignment="1" applyProtection="1">
      <alignment vertical="center"/>
      <protection/>
    </xf>
    <xf numFmtId="167" fontId="13" fillId="11" borderId="42" xfId="16" applyFont="1" applyFill="1" applyBorder="1" applyAlignment="1" applyProtection="1">
      <alignment vertical="center"/>
      <protection/>
    </xf>
    <xf numFmtId="167" fontId="13" fillId="0" borderId="11" xfId="16" applyFont="1" applyFill="1" applyBorder="1" applyAlignment="1" applyProtection="1">
      <alignment vertical="center"/>
      <protection/>
    </xf>
    <xf numFmtId="167" fontId="13" fillId="0" borderId="64" xfId="16" applyFont="1" applyFill="1" applyBorder="1" applyAlignment="1" applyProtection="1">
      <alignment vertical="center"/>
      <protection/>
    </xf>
    <xf numFmtId="167" fontId="13" fillId="0" borderId="7" xfId="16" applyFont="1" applyFill="1" applyBorder="1" applyAlignment="1" applyProtection="1">
      <alignment vertical="center"/>
      <protection/>
    </xf>
    <xf numFmtId="167" fontId="13" fillId="0" borderId="8" xfId="16" applyFont="1" applyFill="1" applyBorder="1" applyAlignment="1" applyProtection="1">
      <alignment vertical="center"/>
      <protection/>
    </xf>
    <xf numFmtId="167" fontId="13" fillId="4" borderId="22" xfId="16" applyFont="1" applyFill="1" applyBorder="1" applyAlignment="1" applyProtection="1">
      <alignment vertical="center"/>
      <protection/>
    </xf>
    <xf numFmtId="164" fontId="13" fillId="0" borderId="0" xfId="0" applyFont="1" applyAlignment="1">
      <alignment horizontal="left" vertical="center"/>
    </xf>
    <xf numFmtId="167" fontId="13" fillId="0" borderId="66" xfId="16" applyFont="1" applyFill="1" applyBorder="1" applyAlignment="1" applyProtection="1">
      <alignment vertical="center"/>
      <protection/>
    </xf>
    <xf numFmtId="167" fontId="13" fillId="11" borderId="64" xfId="16" applyFont="1" applyFill="1" applyBorder="1" applyAlignment="1" applyProtection="1">
      <alignment vertical="center"/>
      <protection/>
    </xf>
    <xf numFmtId="167" fontId="13" fillId="11" borderId="11" xfId="16" applyFont="1" applyFill="1" applyBorder="1" applyAlignment="1" applyProtection="1">
      <alignment vertical="center"/>
      <protection/>
    </xf>
    <xf numFmtId="164" fontId="13" fillId="0" borderId="0" xfId="0" applyFont="1" applyAlignment="1">
      <alignment vertical="center"/>
    </xf>
    <xf numFmtId="167" fontId="13" fillId="0" borderId="66" xfId="16" applyFont="1" applyFill="1" applyBorder="1" applyAlignment="1" applyProtection="1">
      <alignment horizontal="left" vertical="center"/>
      <protection/>
    </xf>
    <xf numFmtId="167" fontId="13" fillId="0" borderId="67" xfId="16" applyFont="1" applyFill="1" applyBorder="1" applyAlignment="1" applyProtection="1">
      <alignment vertical="center" wrapText="1"/>
      <protection/>
    </xf>
    <xf numFmtId="167" fontId="15" fillId="0" borderId="68" xfId="16" applyFont="1" applyFill="1" applyBorder="1" applyAlignment="1" applyProtection="1">
      <alignment horizontal="center" vertical="center" wrapText="1"/>
      <protection/>
    </xf>
    <xf numFmtId="167" fontId="15" fillId="0" borderId="69" xfId="16" applyFont="1" applyFill="1" applyBorder="1" applyAlignment="1" applyProtection="1">
      <alignment horizontal="center" vertical="center" wrapText="1"/>
      <protection/>
    </xf>
    <xf numFmtId="167" fontId="15" fillId="0" borderId="6" xfId="16" applyFont="1" applyFill="1" applyBorder="1" applyAlignment="1" applyProtection="1">
      <alignment vertical="center" wrapText="1"/>
      <protection/>
    </xf>
    <xf numFmtId="167" fontId="13" fillId="11" borderId="7" xfId="16" applyFont="1" applyFill="1" applyBorder="1" applyAlignment="1" applyProtection="1">
      <alignment vertical="center" wrapText="1"/>
      <protection/>
    </xf>
    <xf numFmtId="167" fontId="13" fillId="4" borderId="23" xfId="16" applyFont="1" applyFill="1" applyBorder="1" applyAlignment="1" applyProtection="1">
      <alignment vertical="center" wrapText="1"/>
      <protection/>
    </xf>
    <xf numFmtId="167" fontId="13" fillId="11" borderId="7" xfId="16" applyFont="1" applyFill="1" applyBorder="1" applyAlignment="1" applyProtection="1">
      <alignment vertical="center"/>
      <protection/>
    </xf>
    <xf numFmtId="167" fontId="13" fillId="0" borderId="6" xfId="16" applyFont="1" applyFill="1" applyBorder="1" applyAlignment="1" applyProtection="1">
      <alignment horizontal="left" vertical="center" wrapText="1"/>
      <protection/>
    </xf>
    <xf numFmtId="174" fontId="13" fillId="4" borderId="7" xfId="19" applyNumberFormat="1" applyFont="1" applyFill="1" applyBorder="1" applyAlignment="1" applyProtection="1">
      <alignment vertical="center"/>
      <protection/>
    </xf>
    <xf numFmtId="170" fontId="13" fillId="0" borderId="23" xfId="19" applyFont="1" applyFill="1" applyBorder="1" applyAlignment="1" applyProtection="1">
      <alignment vertical="center" wrapText="1"/>
      <protection/>
    </xf>
    <xf numFmtId="167" fontId="13" fillId="4" borderId="8" xfId="16" applyFont="1" applyFill="1" applyBorder="1" applyAlignment="1" applyProtection="1">
      <alignment vertical="center"/>
      <protection/>
    </xf>
    <xf numFmtId="167" fontId="13" fillId="4" borderId="64" xfId="16" applyFont="1" applyFill="1" applyBorder="1" applyAlignment="1" applyProtection="1">
      <alignment vertical="center"/>
      <protection/>
    </xf>
    <xf numFmtId="167" fontId="13" fillId="0" borderId="34" xfId="16" applyFont="1" applyFill="1" applyBorder="1" applyAlignment="1" applyProtection="1">
      <alignment vertical="center" wrapText="1"/>
      <protection/>
    </xf>
    <xf numFmtId="167" fontId="13" fillId="4" borderId="70" xfId="16" applyNumberFormat="1" applyFont="1" applyFill="1" applyBorder="1" applyAlignment="1" applyProtection="1">
      <alignment vertical="center"/>
      <protection/>
    </xf>
    <xf numFmtId="167" fontId="13" fillId="11" borderId="71" xfId="16" applyFont="1" applyFill="1" applyBorder="1" applyAlignment="1" applyProtection="1">
      <alignment vertical="center"/>
      <protection/>
    </xf>
    <xf numFmtId="167" fontId="13" fillId="11" borderId="8" xfId="16" applyFont="1" applyFill="1" applyBorder="1" applyAlignment="1" applyProtection="1">
      <alignment vertical="center"/>
      <protection/>
    </xf>
    <xf numFmtId="167" fontId="13" fillId="0" borderId="72" xfId="16" applyFont="1" applyFill="1" applyBorder="1" applyAlignment="1" applyProtection="1">
      <alignment vertical="center"/>
      <protection/>
    </xf>
    <xf numFmtId="167" fontId="13" fillId="0" borderId="59" xfId="16" applyFont="1" applyFill="1" applyBorder="1" applyAlignment="1" applyProtection="1">
      <alignment vertical="center"/>
      <protection/>
    </xf>
    <xf numFmtId="167" fontId="13" fillId="0" borderId="50" xfId="16" applyFont="1" applyFill="1" applyBorder="1" applyAlignment="1" applyProtection="1">
      <alignment vertical="center"/>
      <protection/>
    </xf>
    <xf numFmtId="167" fontId="13" fillId="11" borderId="59" xfId="16" applyFont="1" applyFill="1" applyBorder="1" applyAlignment="1" applyProtection="1">
      <alignment vertical="center"/>
      <protection/>
    </xf>
    <xf numFmtId="167" fontId="13" fillId="4" borderId="21" xfId="16" applyFont="1" applyFill="1" applyBorder="1" applyAlignment="1" applyProtection="1">
      <alignment vertical="center"/>
      <protection/>
    </xf>
    <xf numFmtId="167" fontId="17" fillId="0" borderId="73" xfId="16" applyFont="1" applyFill="1" applyBorder="1" applyAlignment="1" applyProtection="1">
      <alignment horizontal="right" vertical="center" wrapText="1"/>
      <protection/>
    </xf>
    <xf numFmtId="167" fontId="19" fillId="4" borderId="74" xfId="16" applyFont="1" applyFill="1" applyBorder="1" applyAlignment="1" applyProtection="1">
      <alignment vertical="center"/>
      <protection/>
    </xf>
    <xf numFmtId="167" fontId="19" fillId="4" borderId="75" xfId="16" applyFont="1" applyFill="1" applyBorder="1" applyAlignment="1" applyProtection="1">
      <alignment vertical="center"/>
      <protection/>
    </xf>
    <xf numFmtId="167" fontId="19" fillId="4" borderId="76" xfId="16" applyFont="1" applyFill="1" applyBorder="1" applyAlignment="1" applyProtection="1">
      <alignment vertical="center"/>
      <protection/>
    </xf>
    <xf numFmtId="167" fontId="19" fillId="4" borderId="77" xfId="16" applyFont="1" applyFill="1" applyBorder="1" applyAlignment="1" applyProtection="1">
      <alignment vertical="center"/>
      <protection/>
    </xf>
    <xf numFmtId="167" fontId="20" fillId="0" borderId="0" xfId="16" applyFont="1" applyFill="1" applyBorder="1" applyAlignment="1" applyProtection="1">
      <alignment vertical="center"/>
      <protection/>
    </xf>
    <xf numFmtId="164" fontId="13" fillId="0" borderId="72" xfId="0" applyFont="1" applyBorder="1" applyAlignment="1">
      <alignment/>
    </xf>
    <xf numFmtId="167" fontId="15" fillId="0" borderId="78" xfId="16" applyFont="1" applyFill="1" applyBorder="1" applyAlignment="1" applyProtection="1">
      <alignment horizontal="center" vertical="center"/>
      <protection/>
    </xf>
    <xf numFmtId="167" fontId="15" fillId="0" borderId="5" xfId="16" applyFont="1" applyFill="1" applyBorder="1" applyAlignment="1" applyProtection="1">
      <alignment horizontal="center" vertical="center" wrapText="1"/>
      <protection/>
    </xf>
    <xf numFmtId="164" fontId="13" fillId="0" borderId="0" xfId="0" applyFont="1" applyAlignment="1">
      <alignment/>
    </xf>
    <xf numFmtId="167" fontId="15" fillId="0" borderId="79" xfId="16" applyFont="1" applyFill="1" applyBorder="1" applyAlignment="1" applyProtection="1">
      <alignment horizontal="center" vertical="center" wrapText="1"/>
      <protection/>
    </xf>
    <xf numFmtId="167" fontId="15" fillId="0" borderId="73" xfId="16" applyFont="1" applyFill="1" applyBorder="1" applyAlignment="1" applyProtection="1">
      <alignment horizontal="left" vertical="center" wrapText="1"/>
      <protection/>
    </xf>
    <xf numFmtId="167" fontId="13" fillId="0" borderId="80" xfId="16" applyFont="1" applyFill="1" applyBorder="1" applyAlignment="1" applyProtection="1">
      <alignment horizontal="center" vertical="center" wrapText="1"/>
      <protection/>
    </xf>
    <xf numFmtId="167" fontId="13" fillId="0" borderId="68" xfId="16" applyFont="1" applyFill="1" applyBorder="1" applyAlignment="1" applyProtection="1">
      <alignment horizontal="center" vertical="center" wrapText="1"/>
      <protection/>
    </xf>
    <xf numFmtId="167" fontId="13" fillId="0" borderId="81" xfId="16" applyFont="1" applyFill="1" applyBorder="1" applyAlignment="1" applyProtection="1">
      <alignment horizontal="center" vertical="center" wrapText="1"/>
      <protection/>
    </xf>
    <xf numFmtId="167" fontId="21" fillId="0" borderId="31" xfId="16" applyFont="1" applyFill="1" applyBorder="1" applyAlignment="1" applyProtection="1">
      <alignment horizontal="left" vertical="center" wrapText="1"/>
      <protection/>
    </xf>
    <xf numFmtId="167" fontId="22" fillId="11" borderId="82" xfId="16" applyFont="1" applyFill="1" applyBorder="1" applyAlignment="1" applyProtection="1">
      <alignment horizontal="center" vertical="center" wrapText="1"/>
      <protection/>
    </xf>
    <xf numFmtId="167" fontId="22" fillId="11" borderId="70" xfId="16" applyFont="1" applyFill="1" applyBorder="1" applyAlignment="1" applyProtection="1">
      <alignment horizontal="center" vertical="center" wrapText="1"/>
      <protection/>
    </xf>
    <xf numFmtId="167" fontId="22" fillId="11" borderId="83" xfId="16" applyFont="1" applyFill="1" applyBorder="1" applyAlignment="1" applyProtection="1">
      <alignment horizontal="center" vertical="center" wrapText="1"/>
      <protection/>
    </xf>
    <xf numFmtId="167" fontId="17" fillId="11" borderId="51" xfId="16" applyFont="1" applyFill="1" applyBorder="1" applyAlignment="1" applyProtection="1">
      <alignment vertical="center"/>
      <protection/>
    </xf>
    <xf numFmtId="167" fontId="17" fillId="0" borderId="84" xfId="16" applyFont="1" applyFill="1" applyBorder="1" applyAlignment="1" applyProtection="1">
      <alignment horizontal="right" vertical="center"/>
      <protection/>
    </xf>
    <xf numFmtId="170" fontId="17" fillId="0" borderId="84" xfId="19" applyFont="1" applyFill="1" applyBorder="1" applyAlignment="1" applyProtection="1">
      <alignment horizontal="right" vertical="center"/>
      <protection/>
    </xf>
    <xf numFmtId="167" fontId="17" fillId="4" borderId="33" xfId="16" applyFont="1" applyFill="1" applyBorder="1" applyAlignment="1" applyProtection="1">
      <alignment horizontal="right" vertical="center"/>
      <protection/>
    </xf>
    <xf numFmtId="167" fontId="21" fillId="0" borderId="0" xfId="16" applyFont="1" applyFill="1" applyBorder="1" applyAlignment="1" applyProtection="1">
      <alignment horizontal="left" vertical="center" wrapText="1"/>
      <protection/>
    </xf>
    <xf numFmtId="167" fontId="22" fillId="8" borderId="0" xfId="16" applyFont="1" applyFill="1" applyBorder="1" applyAlignment="1" applyProtection="1">
      <alignment horizontal="center" vertical="center" wrapText="1"/>
      <protection/>
    </xf>
    <xf numFmtId="167" fontId="17" fillId="8" borderId="0" xfId="16" applyFont="1" applyFill="1" applyBorder="1" applyAlignment="1" applyProtection="1">
      <alignment vertical="center"/>
      <protection/>
    </xf>
    <xf numFmtId="167" fontId="17" fillId="8" borderId="0" xfId="16" applyFont="1" applyFill="1" applyBorder="1" applyAlignment="1" applyProtection="1">
      <alignment horizontal="right" vertical="center"/>
      <protection/>
    </xf>
    <xf numFmtId="170" fontId="17" fillId="8" borderId="0" xfId="19" applyFont="1" applyFill="1" applyBorder="1" applyAlignment="1" applyProtection="1">
      <alignment horizontal="right" vertical="center"/>
      <protection/>
    </xf>
    <xf numFmtId="164" fontId="13" fillId="0" borderId="0" xfId="24" applyFont="1" applyAlignment="1">
      <alignment vertical="center"/>
      <protection/>
    </xf>
    <xf numFmtId="172" fontId="13" fillId="0" borderId="85" xfId="21" applyNumberFormat="1" applyFont="1" applyFill="1" applyBorder="1" applyAlignment="1" applyProtection="1">
      <alignment vertical="center"/>
      <protection/>
    </xf>
    <xf numFmtId="172" fontId="15" fillId="5" borderId="57" xfId="21" applyNumberFormat="1" applyFont="1" applyFill="1" applyBorder="1" applyAlignment="1" applyProtection="1">
      <alignment horizontal="center" vertical="center" wrapText="1"/>
      <protection/>
    </xf>
    <xf numFmtId="172" fontId="14" fillId="0" borderId="86" xfId="21" applyNumberFormat="1" applyFont="1" applyFill="1" applyBorder="1" applyAlignment="1" applyProtection="1">
      <alignment horizontal="left" vertical="center" wrapText="1"/>
      <protection/>
    </xf>
    <xf numFmtId="167" fontId="14" fillId="0" borderId="45" xfId="26" applyNumberFormat="1" applyFont="1" applyFill="1" applyBorder="1" applyAlignment="1" applyProtection="1">
      <alignment horizontal="right" vertical="center"/>
      <protection/>
    </xf>
    <xf numFmtId="167" fontId="14" fillId="0" borderId="25" xfId="26" applyNumberFormat="1" applyFont="1" applyFill="1" applyBorder="1" applyAlignment="1" applyProtection="1">
      <alignment horizontal="right" vertical="center"/>
      <protection/>
    </xf>
    <xf numFmtId="172" fontId="16" fillId="0" borderId="86" xfId="21" applyNumberFormat="1" applyFont="1" applyFill="1" applyBorder="1" applyAlignment="1" applyProtection="1">
      <alignment horizontal="left" vertical="center"/>
      <protection/>
    </xf>
    <xf numFmtId="167" fontId="16" fillId="0" borderId="45" xfId="26" applyNumberFormat="1" applyFont="1" applyFill="1" applyBorder="1" applyAlignment="1" applyProtection="1">
      <alignment horizontal="right" vertical="center"/>
      <protection/>
    </xf>
    <xf numFmtId="167" fontId="16" fillId="0" borderId="25" xfId="26" applyNumberFormat="1" applyFont="1" applyFill="1" applyBorder="1" applyAlignment="1" applyProtection="1">
      <alignment horizontal="right" vertical="center"/>
      <protection/>
    </xf>
    <xf numFmtId="164" fontId="14" fillId="7" borderId="86" xfId="24" applyFont="1" applyFill="1" applyBorder="1" applyAlignment="1">
      <alignment horizontal="left" vertical="center" wrapText="1"/>
      <protection/>
    </xf>
    <xf numFmtId="167" fontId="14" fillId="7" borderId="45" xfId="26" applyNumberFormat="1" applyFont="1" applyFill="1" applyBorder="1" applyAlignment="1" applyProtection="1">
      <alignment horizontal="right" vertical="center"/>
      <protection/>
    </xf>
    <xf numFmtId="167" fontId="14" fillId="7" borderId="25" xfId="26" applyNumberFormat="1" applyFont="1" applyFill="1" applyBorder="1" applyAlignment="1" applyProtection="1">
      <alignment horizontal="right" vertical="center"/>
      <protection/>
    </xf>
    <xf numFmtId="167" fontId="14" fillId="7" borderId="15" xfId="24" applyNumberFormat="1" applyFont="1" applyFill="1" applyBorder="1" applyAlignment="1">
      <alignment horizontal="right" vertical="center"/>
      <protection/>
    </xf>
    <xf numFmtId="164" fontId="14" fillId="0" borderId="86" xfId="24" applyFont="1" applyBorder="1" applyAlignment="1">
      <alignment horizontal="left" vertical="center" wrapText="1"/>
      <protection/>
    </xf>
    <xf numFmtId="167" fontId="14" fillId="8" borderId="45" xfId="24" applyNumberFormat="1" applyFont="1" applyFill="1" applyBorder="1" applyAlignment="1">
      <alignment horizontal="right" vertical="center"/>
      <protection/>
    </xf>
    <xf numFmtId="167" fontId="14" fillId="8" borderId="25" xfId="24" applyNumberFormat="1" applyFont="1" applyFill="1" applyBorder="1" applyAlignment="1">
      <alignment horizontal="right" vertical="center"/>
      <protection/>
    </xf>
    <xf numFmtId="167" fontId="14" fillId="8" borderId="25" xfId="24" applyNumberFormat="1" applyFont="1" applyFill="1" applyBorder="1" applyAlignment="1">
      <alignment horizontal="center" vertical="center"/>
      <protection/>
    </xf>
    <xf numFmtId="167" fontId="14" fillId="8" borderId="15" xfId="24" applyNumberFormat="1" applyFont="1" applyFill="1" applyBorder="1" applyAlignment="1">
      <alignment horizontal="right" vertical="center"/>
      <protection/>
    </xf>
    <xf numFmtId="164" fontId="14" fillId="12" borderId="86" xfId="24" applyFont="1" applyFill="1" applyBorder="1" applyAlignment="1">
      <alignment horizontal="left" vertical="center" wrapText="1"/>
      <protection/>
    </xf>
    <xf numFmtId="167" fontId="14" fillId="12" borderId="45" xfId="24" applyNumberFormat="1" applyFont="1" applyFill="1" applyBorder="1" applyAlignment="1">
      <alignment horizontal="right" vertical="center"/>
      <protection/>
    </xf>
    <xf numFmtId="167" fontId="14" fillId="12" borderId="25" xfId="24" applyNumberFormat="1" applyFont="1" applyFill="1" applyBorder="1" applyAlignment="1">
      <alignment horizontal="right" vertical="center"/>
      <protection/>
    </xf>
    <xf numFmtId="167" fontId="14" fillId="12" borderId="25" xfId="24" applyNumberFormat="1" applyFont="1" applyFill="1" applyBorder="1" applyAlignment="1">
      <alignment horizontal="center" vertical="center"/>
      <protection/>
    </xf>
    <xf numFmtId="167" fontId="14" fillId="12" borderId="15" xfId="24" applyNumberFormat="1" applyFont="1" applyFill="1" applyBorder="1" applyAlignment="1">
      <alignment horizontal="right" vertical="center"/>
      <protection/>
    </xf>
    <xf numFmtId="164" fontId="14" fillId="6" borderId="86" xfId="24" applyFont="1" applyFill="1" applyBorder="1" applyAlignment="1">
      <alignment horizontal="left" vertical="center" wrapText="1"/>
      <protection/>
    </xf>
    <xf numFmtId="164" fontId="16" fillId="6" borderId="86" xfId="24" applyFont="1" applyFill="1" applyBorder="1" applyAlignment="1">
      <alignment horizontal="right" vertical="center"/>
      <protection/>
    </xf>
    <xf numFmtId="164" fontId="16" fillId="6" borderId="26" xfId="24" applyFont="1" applyFill="1" applyBorder="1" applyAlignment="1">
      <alignment horizontal="right" vertical="center"/>
      <protection/>
    </xf>
    <xf numFmtId="164" fontId="16" fillId="6" borderId="46" xfId="24" applyFont="1" applyFill="1" applyBorder="1" applyAlignment="1">
      <alignment horizontal="right" vertical="center"/>
      <protection/>
    </xf>
    <xf numFmtId="167" fontId="14" fillId="6" borderId="87" xfId="24" applyNumberFormat="1" applyFont="1" applyFill="1" applyBorder="1" applyAlignment="1">
      <alignment horizontal="right" vertical="center"/>
      <protection/>
    </xf>
    <xf numFmtId="173" fontId="17" fillId="0" borderId="55" xfId="24" applyNumberFormat="1" applyFont="1" applyBorder="1" applyAlignment="1">
      <alignment horizontal="left" vertical="center"/>
      <protection/>
    </xf>
    <xf numFmtId="167" fontId="17" fillId="0" borderId="56" xfId="16" applyFont="1" applyFill="1" applyBorder="1" applyAlignment="1" applyProtection="1">
      <alignment horizontal="right" vertical="center"/>
      <protection/>
    </xf>
    <xf numFmtId="175" fontId="18" fillId="0" borderId="0" xfId="15" applyFont="1" applyFill="1" applyBorder="1" applyAlignment="1" applyProtection="1">
      <alignment horizontal="center" vertical="top"/>
      <protection/>
    </xf>
    <xf numFmtId="175" fontId="13" fillId="0" borderId="0" xfId="15" applyFont="1" applyFill="1" applyBorder="1" applyAlignment="1" applyProtection="1">
      <alignment horizontal="center" vertical="center"/>
      <protection/>
    </xf>
    <xf numFmtId="175" fontId="13" fillId="0" borderId="2" xfId="15" applyFont="1" applyFill="1" applyBorder="1" applyAlignment="1" applyProtection="1">
      <alignment vertical="center" wrapText="1"/>
      <protection/>
    </xf>
    <xf numFmtId="175" fontId="15" fillId="0" borderId="88" xfId="15" applyFont="1" applyFill="1" applyBorder="1" applyAlignment="1" applyProtection="1">
      <alignment horizontal="center" vertical="center" wrapText="1"/>
      <protection/>
    </xf>
    <xf numFmtId="175" fontId="13" fillId="0" borderId="24" xfId="15" applyFont="1" applyFill="1" applyBorder="1" applyAlignment="1" applyProtection="1">
      <alignment horizontal="left" vertical="center"/>
      <protection/>
    </xf>
    <xf numFmtId="167" fontId="13" fillId="4" borderId="27" xfId="16" applyNumberFormat="1" applyFont="1" applyFill="1" applyBorder="1" applyAlignment="1" applyProtection="1">
      <alignment vertical="center"/>
      <protection/>
    </xf>
    <xf numFmtId="175" fontId="13" fillId="0" borderId="24" xfId="15" applyFont="1" applyFill="1" applyBorder="1" applyAlignment="1" applyProtection="1">
      <alignment vertical="center"/>
      <protection/>
    </xf>
    <xf numFmtId="175" fontId="13" fillId="0" borderId="31" xfId="15" applyFont="1" applyFill="1" applyBorder="1" applyAlignment="1" applyProtection="1">
      <alignment vertical="center"/>
      <protection/>
    </xf>
    <xf numFmtId="175" fontId="17" fillId="0" borderId="89" xfId="15" applyFont="1" applyFill="1" applyBorder="1" applyAlignment="1" applyProtection="1">
      <alignment horizontal="right" vertical="center"/>
      <protection/>
    </xf>
    <xf numFmtId="167" fontId="17" fillId="4" borderId="90" xfId="16" applyNumberFormat="1" applyFont="1" applyFill="1" applyBorder="1" applyAlignment="1" applyProtection="1">
      <alignment vertical="center"/>
      <protection/>
    </xf>
    <xf numFmtId="175" fontId="15" fillId="0" borderId="2" xfId="15" applyFont="1" applyFill="1" applyBorder="1" applyAlignment="1" applyProtection="1">
      <alignment horizontal="right" vertical="center"/>
      <protection/>
    </xf>
    <xf numFmtId="167" fontId="13" fillId="0" borderId="3" xfId="16" applyFont="1" applyFill="1" applyBorder="1" applyAlignment="1" applyProtection="1">
      <alignment horizontal="center" vertical="center" wrapText="1"/>
      <protection/>
    </xf>
    <xf numFmtId="164" fontId="15" fillId="0" borderId="24" xfId="0" applyFont="1" applyBorder="1" applyAlignment="1">
      <alignment horizontal="right" vertical="center"/>
    </xf>
    <xf numFmtId="167" fontId="13" fillId="11" borderId="25" xfId="16" applyFont="1" applyFill="1" applyBorder="1" applyAlignment="1" applyProtection="1">
      <alignment horizontal="right" vertical="center"/>
      <protection/>
    </xf>
    <xf numFmtId="175" fontId="15" fillId="0" borderId="89" xfId="15" applyFont="1" applyFill="1" applyBorder="1" applyAlignment="1" applyProtection="1">
      <alignment horizontal="right" vertical="center"/>
      <protection/>
    </xf>
    <xf numFmtId="169" fontId="15" fillId="4" borderId="75" xfId="16" applyNumberFormat="1" applyFont="1" applyFill="1" applyBorder="1" applyAlignment="1" applyProtection="1">
      <alignment vertical="center"/>
      <protection/>
    </xf>
    <xf numFmtId="164" fontId="13" fillId="2" borderId="0" xfId="0" applyFont="1" applyFill="1" applyAlignment="1">
      <alignment/>
    </xf>
    <xf numFmtId="172" fontId="14" fillId="8" borderId="0" xfId="20" applyNumberFormat="1" applyFont="1" applyFill="1" applyBorder="1" applyAlignment="1" applyProtection="1">
      <alignment horizontal="left" vertical="center"/>
      <protection/>
    </xf>
    <xf numFmtId="172" fontId="13" fillId="0" borderId="91" xfId="20" applyNumberFormat="1" applyFont="1" applyFill="1" applyBorder="1" applyAlignment="1" applyProtection="1">
      <alignment vertical="center"/>
      <protection/>
    </xf>
    <xf numFmtId="172" fontId="15" fillId="5" borderId="68" xfId="20" applyNumberFormat="1" applyFont="1" applyFill="1" applyBorder="1" applyAlignment="1" applyProtection="1">
      <alignment horizontal="center" vertical="center" wrapText="1"/>
      <protection/>
    </xf>
    <xf numFmtId="172" fontId="15" fillId="5" borderId="81" xfId="20" applyNumberFormat="1" applyFont="1" applyFill="1" applyBorder="1" applyAlignment="1" applyProtection="1">
      <alignment horizontal="center" vertical="center" wrapText="1"/>
      <protection/>
    </xf>
    <xf numFmtId="172" fontId="16" fillId="8" borderId="92" xfId="20" applyNumberFormat="1" applyFont="1" applyFill="1" applyBorder="1" applyAlignment="1" applyProtection="1">
      <alignment vertical="center"/>
      <protection/>
    </xf>
    <xf numFmtId="165" fontId="16" fillId="8" borderId="25" xfId="20" applyNumberFormat="1" applyFont="1" applyFill="1" applyBorder="1" applyAlignment="1" applyProtection="1">
      <alignment vertical="center"/>
      <protection/>
    </xf>
    <xf numFmtId="165" fontId="16" fillId="8" borderId="27" xfId="20" applyNumberFormat="1" applyFont="1" applyFill="1" applyBorder="1" applyAlignment="1" applyProtection="1">
      <alignment vertical="center"/>
      <protection/>
    </xf>
    <xf numFmtId="164" fontId="13" fillId="0" borderId="26" xfId="23" applyFont="1" applyBorder="1">
      <alignment/>
      <protection/>
    </xf>
    <xf numFmtId="172" fontId="16" fillId="8" borderId="92" xfId="20" applyNumberFormat="1" applyFont="1" applyFill="1" applyBorder="1" applyAlignment="1" applyProtection="1">
      <alignment horizontal="right" vertical="center"/>
      <protection/>
    </xf>
    <xf numFmtId="165" fontId="16" fillId="8" borderId="25" xfId="20" applyNumberFormat="1" applyFont="1" applyFill="1" applyBorder="1" applyAlignment="1" applyProtection="1">
      <alignment/>
      <protection/>
    </xf>
    <xf numFmtId="172" fontId="14" fillId="6" borderId="92" xfId="20" applyNumberFormat="1" applyFont="1" applyFill="1" applyBorder="1" applyAlignment="1" applyProtection="1">
      <alignment horizontal="left" vertical="center"/>
      <protection/>
    </xf>
    <xf numFmtId="165" fontId="14" fillId="6" borderId="27" xfId="20" applyNumberFormat="1" applyFont="1" applyFill="1" applyBorder="1" applyAlignment="1" applyProtection="1">
      <alignment vertical="center"/>
      <protection/>
    </xf>
    <xf numFmtId="172" fontId="14" fillId="8" borderId="92" xfId="20" applyNumberFormat="1" applyFont="1" applyFill="1" applyBorder="1" applyAlignment="1" applyProtection="1">
      <alignment horizontal="left" vertical="center"/>
      <protection/>
    </xf>
    <xf numFmtId="165" fontId="14" fillId="8" borderId="25" xfId="20" applyNumberFormat="1" applyFont="1" applyFill="1" applyBorder="1" applyAlignment="1" applyProtection="1">
      <alignment vertical="center"/>
      <protection/>
    </xf>
    <xf numFmtId="165" fontId="14" fillId="8" borderId="27" xfId="20" applyNumberFormat="1" applyFont="1" applyFill="1" applyBorder="1" applyAlignment="1" applyProtection="1">
      <alignment vertical="center"/>
      <protection/>
    </xf>
    <xf numFmtId="172" fontId="16" fillId="8" borderId="92" xfId="20" applyNumberFormat="1" applyFont="1" applyFill="1" applyBorder="1" applyAlignment="1" applyProtection="1">
      <alignment horizontal="left" vertical="center" wrapText="1"/>
      <protection/>
    </xf>
    <xf numFmtId="164" fontId="13" fillId="0" borderId="26" xfId="23" applyFont="1" applyFill="1" applyBorder="1">
      <alignment/>
      <protection/>
    </xf>
    <xf numFmtId="164" fontId="14" fillId="7" borderId="93" xfId="24" applyFont="1" applyFill="1" applyBorder="1" applyAlignment="1">
      <alignment horizontal="left" vertical="center" wrapText="1"/>
      <protection/>
    </xf>
    <xf numFmtId="167" fontId="14" fillId="7" borderId="84" xfId="16" applyFont="1" applyFill="1" applyBorder="1" applyAlignment="1" applyProtection="1">
      <alignment horizontal="right" vertical="center" wrapText="1"/>
      <protection/>
    </xf>
    <xf numFmtId="167" fontId="14" fillId="7" borderId="33" xfId="16" applyFont="1" applyFill="1" applyBorder="1" applyAlignment="1" applyProtection="1">
      <alignment horizontal="right" vertical="center" wrapText="1"/>
      <protection/>
    </xf>
    <xf numFmtId="165" fontId="13" fillId="0" borderId="0" xfId="23" applyNumberFormat="1" applyFont="1" applyFill="1" applyBorder="1">
      <alignment/>
      <protection/>
    </xf>
    <xf numFmtId="167" fontId="13" fillId="0" borderId="0" xfId="23" applyNumberFormat="1" applyFont="1">
      <alignment/>
      <protection/>
    </xf>
    <xf numFmtId="164" fontId="18" fillId="0" borderId="38" xfId="23" applyFont="1" applyBorder="1">
      <alignment/>
      <protection/>
    </xf>
    <xf numFmtId="175" fontId="13" fillId="0" borderId="45" xfId="15" applyFont="1" applyFill="1" applyBorder="1" applyAlignment="1" applyProtection="1">
      <alignment/>
      <protection/>
    </xf>
    <xf numFmtId="164" fontId="18" fillId="0" borderId="1" xfId="0" applyFont="1" applyBorder="1" applyAlignment="1">
      <alignment horizontal="center"/>
    </xf>
    <xf numFmtId="164" fontId="13" fillId="0" borderId="0" xfId="0" applyFont="1" applyAlignment="1">
      <alignment horizontal="center" vertical="center"/>
    </xf>
    <xf numFmtId="175" fontId="15" fillId="0" borderId="3" xfId="15" applyFont="1" applyFill="1" applyBorder="1" applyAlignment="1" applyProtection="1">
      <alignment horizontal="center" vertical="center" wrapText="1"/>
      <protection/>
    </xf>
    <xf numFmtId="175" fontId="15" fillId="0" borderId="94" xfId="15" applyFont="1" applyFill="1" applyBorder="1" applyAlignment="1" applyProtection="1">
      <alignment horizontal="center" vertical="center" wrapText="1"/>
      <protection/>
    </xf>
    <xf numFmtId="175" fontId="15" fillId="0" borderId="95" xfId="15" applyFont="1" applyFill="1" applyBorder="1" applyAlignment="1" applyProtection="1">
      <alignment horizontal="center" vertical="center" wrapText="1"/>
      <protection/>
    </xf>
    <xf numFmtId="175" fontId="15" fillId="0" borderId="0" xfId="15" applyFont="1" applyFill="1" applyBorder="1" applyAlignment="1" applyProtection="1">
      <alignment horizontal="center" vertical="center" wrapText="1"/>
      <protection/>
    </xf>
    <xf numFmtId="175" fontId="13" fillId="0" borderId="0" xfId="15" applyFont="1" applyFill="1" applyBorder="1" applyAlignment="1" applyProtection="1">
      <alignment vertical="center" wrapText="1"/>
      <protection/>
    </xf>
    <xf numFmtId="175" fontId="13" fillId="0" borderId="0" xfId="15" applyFont="1" applyFill="1" applyBorder="1" applyAlignment="1" applyProtection="1">
      <alignment vertical="center"/>
      <protection/>
    </xf>
    <xf numFmtId="167" fontId="13" fillId="0" borderId="25" xfId="16" applyNumberFormat="1" applyFont="1" applyFill="1" applyBorder="1" applyAlignment="1" applyProtection="1">
      <alignment vertical="center"/>
      <protection/>
    </xf>
    <xf numFmtId="167" fontId="13" fillId="0" borderId="46" xfId="16" applyNumberFormat="1" applyFont="1" applyFill="1" applyBorder="1" applyAlignment="1" applyProtection="1">
      <alignment vertical="center"/>
      <protection/>
    </xf>
    <xf numFmtId="167" fontId="13" fillId="4" borderId="96" xfId="16" applyNumberFormat="1" applyFont="1" applyFill="1" applyBorder="1" applyAlignment="1" applyProtection="1">
      <alignment vertical="center"/>
      <protection/>
    </xf>
    <xf numFmtId="167" fontId="13" fillId="8" borderId="0" xfId="16" applyNumberFormat="1" applyFont="1" applyFill="1" applyBorder="1" applyAlignment="1" applyProtection="1">
      <alignment vertical="center"/>
      <protection/>
    </xf>
    <xf numFmtId="175" fontId="15" fillId="0" borderId="97" xfId="15" applyFont="1" applyFill="1" applyBorder="1" applyAlignment="1" applyProtection="1">
      <alignment horizontal="center" vertical="center" wrapText="1"/>
      <protection/>
    </xf>
    <xf numFmtId="175" fontId="13" fillId="0" borderId="67" xfId="15" applyFont="1" applyFill="1" applyBorder="1" applyAlignment="1" applyProtection="1">
      <alignment vertical="center" wrapText="1"/>
      <protection/>
    </xf>
    <xf numFmtId="167" fontId="13" fillId="11" borderId="68" xfId="16" applyFont="1" applyFill="1" applyBorder="1" applyAlignment="1" applyProtection="1">
      <alignment vertical="center" wrapText="1"/>
      <protection/>
    </xf>
    <xf numFmtId="167" fontId="13" fillId="0" borderId="68" xfId="16" applyFont="1" applyFill="1" applyBorder="1" applyAlignment="1" applyProtection="1">
      <alignment vertical="center" wrapText="1"/>
      <protection/>
    </xf>
    <xf numFmtId="167" fontId="13" fillId="0" borderId="69" xfId="16" applyFont="1" applyFill="1" applyBorder="1" applyAlignment="1" applyProtection="1">
      <alignment vertical="center" wrapText="1"/>
      <protection/>
    </xf>
    <xf numFmtId="175" fontId="13" fillId="0" borderId="6" xfId="15" applyFont="1" applyFill="1" applyBorder="1" applyAlignment="1" applyProtection="1">
      <alignment vertical="center" wrapText="1"/>
      <protection/>
    </xf>
    <xf numFmtId="167" fontId="13" fillId="0" borderId="7" xfId="16" applyFont="1" applyFill="1" applyBorder="1" applyAlignment="1" applyProtection="1">
      <alignment vertical="center" wrapText="1"/>
      <protection/>
    </xf>
    <xf numFmtId="167" fontId="13" fillId="0" borderId="23" xfId="16" applyFont="1" applyFill="1" applyBorder="1" applyAlignment="1" applyProtection="1">
      <alignment vertical="center" wrapText="1"/>
      <protection/>
    </xf>
    <xf numFmtId="167" fontId="13" fillId="0" borderId="53" xfId="16" applyNumberFormat="1" applyFont="1" applyFill="1" applyBorder="1" applyAlignment="1" applyProtection="1">
      <alignment vertical="center"/>
      <protection/>
    </xf>
    <xf numFmtId="167" fontId="13" fillId="0" borderId="52" xfId="16" applyNumberFormat="1" applyFont="1" applyFill="1" applyBorder="1" applyAlignment="1" applyProtection="1">
      <alignment vertical="center"/>
      <protection/>
    </xf>
    <xf numFmtId="167" fontId="13" fillId="4" borderId="98" xfId="16" applyNumberFormat="1" applyFont="1" applyFill="1" applyBorder="1" applyAlignment="1" applyProtection="1">
      <alignment vertical="center"/>
      <protection/>
    </xf>
    <xf numFmtId="167" fontId="13" fillId="0" borderId="99" xfId="16" applyNumberFormat="1" applyFont="1" applyFill="1" applyBorder="1" applyAlignment="1" applyProtection="1">
      <alignment vertical="center"/>
      <protection/>
    </xf>
    <xf numFmtId="167" fontId="13" fillId="4" borderId="100" xfId="16" applyNumberFormat="1" applyFont="1" applyFill="1" applyBorder="1" applyAlignment="1" applyProtection="1">
      <alignment vertical="center"/>
      <protection/>
    </xf>
    <xf numFmtId="167" fontId="13" fillId="0" borderId="7" xfId="16" applyNumberFormat="1" applyFont="1" applyFill="1" applyBorder="1" applyAlignment="1" applyProtection="1">
      <alignment vertical="center"/>
      <protection/>
    </xf>
    <xf numFmtId="167" fontId="13" fillId="0" borderId="12" xfId="16" applyNumberFormat="1" applyFont="1" applyFill="1" applyBorder="1" applyAlignment="1" applyProtection="1">
      <alignment vertical="center"/>
      <protection/>
    </xf>
    <xf numFmtId="167" fontId="13" fillId="4" borderId="23" xfId="16" applyNumberFormat="1" applyFont="1" applyFill="1" applyBorder="1" applyAlignment="1" applyProtection="1">
      <alignment vertical="center"/>
      <protection/>
    </xf>
    <xf numFmtId="175" fontId="15" fillId="0" borderId="6" xfId="15" applyFont="1" applyFill="1" applyBorder="1" applyAlignment="1" applyProtection="1">
      <alignment horizontal="right" vertical="center" wrapText="1"/>
      <protection/>
    </xf>
    <xf numFmtId="167" fontId="15" fillId="4" borderId="7" xfId="16" applyFont="1" applyFill="1" applyBorder="1" applyAlignment="1" applyProtection="1">
      <alignment vertical="center" wrapText="1"/>
      <protection/>
    </xf>
    <xf numFmtId="167" fontId="15" fillId="4" borderId="16" xfId="16" applyFont="1" applyFill="1" applyBorder="1" applyAlignment="1" applyProtection="1">
      <alignment vertical="center" wrapText="1"/>
      <protection/>
    </xf>
    <xf numFmtId="175" fontId="13" fillId="0" borderId="6" xfId="15" applyFont="1" applyFill="1" applyBorder="1" applyAlignment="1" applyProtection="1">
      <alignment horizontal="left" vertical="center" wrapText="1"/>
      <protection/>
    </xf>
    <xf numFmtId="170" fontId="13" fillId="4" borderId="7" xfId="19" applyFont="1" applyFill="1" applyBorder="1" applyAlignment="1" applyProtection="1">
      <alignment vertical="center"/>
      <protection/>
    </xf>
    <xf numFmtId="175" fontId="15" fillId="0" borderId="34" xfId="15" applyFont="1" applyFill="1" applyBorder="1" applyAlignment="1" applyProtection="1">
      <alignment vertical="center" wrapText="1"/>
      <protection/>
    </xf>
    <xf numFmtId="167" fontId="15" fillId="4" borderId="70" xfId="15" applyNumberFormat="1" applyFont="1" applyFill="1" applyBorder="1" applyAlignment="1" applyProtection="1">
      <alignment vertical="center"/>
      <protection/>
    </xf>
    <xf numFmtId="167" fontId="15" fillId="11" borderId="71" xfId="16" applyNumberFormat="1" applyFont="1" applyFill="1" applyBorder="1" applyAlignment="1" applyProtection="1">
      <alignment vertical="center"/>
      <protection/>
    </xf>
    <xf numFmtId="167" fontId="13" fillId="0" borderId="84" xfId="16" applyNumberFormat="1" applyFont="1" applyFill="1" applyBorder="1" applyAlignment="1" applyProtection="1">
      <alignment vertical="center"/>
      <protection/>
    </xf>
    <xf numFmtId="167" fontId="13" fillId="0" borderId="101" xfId="16" applyNumberFormat="1" applyFont="1" applyFill="1" applyBorder="1" applyAlignment="1" applyProtection="1">
      <alignment vertical="center"/>
      <protection/>
    </xf>
    <xf numFmtId="167" fontId="17" fillId="4" borderId="75" xfId="16" applyNumberFormat="1" applyFont="1" applyFill="1" applyBorder="1" applyAlignment="1" applyProtection="1">
      <alignment vertical="center"/>
      <protection/>
    </xf>
    <xf numFmtId="167" fontId="17" fillId="4" borderId="102" xfId="16" applyNumberFormat="1" applyFont="1" applyFill="1" applyBorder="1" applyAlignment="1" applyProtection="1">
      <alignment vertical="center"/>
      <protection/>
    </xf>
    <xf numFmtId="167" fontId="17" fillId="8" borderId="0" xfId="16" applyNumberFormat="1" applyFont="1" applyFill="1" applyBorder="1" applyAlignment="1" applyProtection="1">
      <alignment vertical="center"/>
      <protection/>
    </xf>
    <xf numFmtId="167" fontId="13" fillId="0" borderId="88" xfId="16" applyFont="1" applyFill="1" applyBorder="1" applyAlignment="1" applyProtection="1">
      <alignment horizontal="center" vertical="center" wrapText="1"/>
      <protection/>
    </xf>
    <xf numFmtId="167" fontId="15" fillId="0" borderId="0" xfId="16" applyFont="1" applyFill="1" applyBorder="1" applyAlignment="1" applyProtection="1">
      <alignment vertical="center"/>
      <protection/>
    </xf>
    <xf numFmtId="167" fontId="13" fillId="11" borderId="27" xfId="16" applyFont="1" applyFill="1" applyBorder="1" applyAlignment="1" applyProtection="1">
      <alignment horizontal="right" vertical="center"/>
      <protection/>
    </xf>
    <xf numFmtId="169" fontId="21" fillId="4" borderId="75" xfId="16" applyNumberFormat="1" applyFont="1" applyFill="1" applyBorder="1" applyAlignment="1" applyProtection="1">
      <alignment vertical="center"/>
      <protection/>
    </xf>
    <xf numFmtId="176" fontId="21" fillId="4" borderId="75" xfId="16" applyNumberFormat="1" applyFont="1" applyFill="1" applyBorder="1" applyAlignment="1" applyProtection="1">
      <alignment vertical="center"/>
      <protection/>
    </xf>
    <xf numFmtId="176" fontId="21" fillId="4" borderId="90" xfId="16" applyNumberFormat="1" applyFont="1" applyFill="1" applyBorder="1" applyAlignment="1" applyProtection="1">
      <alignment vertical="center"/>
      <protection/>
    </xf>
    <xf numFmtId="167" fontId="9" fillId="0" borderId="0" xfId="16" applyFont="1" applyFill="1" applyBorder="1" applyAlignment="1" applyProtection="1">
      <alignment horizontal="center" vertical="center"/>
      <protection/>
    </xf>
    <xf numFmtId="167" fontId="9" fillId="0" borderId="0" xfId="16" applyFont="1" applyFill="1" applyBorder="1" applyAlignment="1" applyProtection="1">
      <alignment horizontal="center"/>
      <protection/>
    </xf>
    <xf numFmtId="164" fontId="9" fillId="0" borderId="0" xfId="0" applyFont="1" applyAlignment="1">
      <alignment vertical="center"/>
    </xf>
    <xf numFmtId="164" fontId="6" fillId="0" borderId="0" xfId="0" applyFont="1" applyAlignment="1">
      <alignment horizontal="center" vertical="center"/>
    </xf>
    <xf numFmtId="164" fontId="6" fillId="0" borderId="67" xfId="0" applyFont="1" applyBorder="1" applyAlignment="1">
      <alignment vertical="center"/>
    </xf>
    <xf numFmtId="164" fontId="8" fillId="0" borderId="103" xfId="0" applyFont="1" applyBorder="1" applyAlignment="1">
      <alignment horizontal="center" vertical="center"/>
    </xf>
    <xf numFmtId="164" fontId="8" fillId="0" borderId="78" xfId="0" applyFont="1" applyBorder="1" applyAlignment="1">
      <alignment horizontal="center" vertical="center"/>
    </xf>
    <xf numFmtId="164" fontId="6" fillId="0" borderId="5" xfId="0" applyFont="1" applyBorder="1" applyAlignment="1">
      <alignment vertical="center"/>
    </xf>
    <xf numFmtId="164" fontId="6" fillId="0" borderId="19" xfId="0" applyFont="1" applyBorder="1" applyAlignment="1">
      <alignment vertical="center"/>
    </xf>
    <xf numFmtId="164" fontId="8" fillId="0" borderId="28" xfId="0" applyFont="1" applyBorder="1" applyAlignment="1">
      <alignment horizontal="center" vertical="center"/>
    </xf>
    <xf numFmtId="164" fontId="8" fillId="0" borderId="28" xfId="0" applyFont="1" applyBorder="1" applyAlignment="1">
      <alignment horizontal="center" vertical="center" wrapText="1"/>
    </xf>
    <xf numFmtId="164" fontId="8" fillId="0" borderId="86" xfId="0" applyFont="1" applyBorder="1" applyAlignment="1">
      <alignment horizontal="center" vertical="center"/>
    </xf>
    <xf numFmtId="164" fontId="8" fillId="0" borderId="13" xfId="0" applyFont="1" applyBorder="1" applyAlignment="1">
      <alignment horizontal="center" vertical="center"/>
    </xf>
    <xf numFmtId="164" fontId="6" fillId="0" borderId="6" xfId="0" applyFont="1" applyBorder="1" applyAlignment="1">
      <alignment vertical="center"/>
    </xf>
    <xf numFmtId="167" fontId="6" fillId="5" borderId="11" xfId="16" applyFont="1" applyFill="1" applyBorder="1" applyAlignment="1" applyProtection="1">
      <alignment vertical="center"/>
      <protection/>
    </xf>
    <xf numFmtId="164" fontId="6" fillId="0" borderId="11" xfId="0" applyFont="1" applyBorder="1" applyAlignment="1">
      <alignment vertical="center"/>
    </xf>
    <xf numFmtId="167" fontId="6" fillId="0" borderId="11" xfId="16" applyFont="1" applyFill="1" applyBorder="1" applyAlignment="1" applyProtection="1">
      <alignment vertical="center"/>
      <protection/>
    </xf>
    <xf numFmtId="167" fontId="6" fillId="0" borderId="64" xfId="16" applyFont="1" applyFill="1" applyBorder="1" applyAlignment="1" applyProtection="1">
      <alignment vertical="center"/>
      <protection/>
    </xf>
    <xf numFmtId="167" fontId="6" fillId="4" borderId="104" xfId="0" applyNumberFormat="1" applyFont="1" applyFill="1" applyBorder="1" applyAlignment="1">
      <alignment vertical="center"/>
    </xf>
    <xf numFmtId="175" fontId="6" fillId="0" borderId="6" xfId="15" applyFont="1" applyFill="1" applyBorder="1" applyAlignment="1" applyProtection="1">
      <alignment horizontal="left" vertical="center"/>
      <protection/>
    </xf>
    <xf numFmtId="167" fontId="6" fillId="0" borderId="67" xfId="16" applyFont="1" applyFill="1" applyBorder="1" applyAlignment="1" applyProtection="1">
      <alignment vertical="center" wrapText="1"/>
      <protection/>
    </xf>
    <xf numFmtId="164" fontId="8" fillId="0" borderId="105" xfId="0" applyFont="1" applyBorder="1" applyAlignment="1">
      <alignment horizontal="center" vertical="center"/>
    </xf>
    <xf numFmtId="164" fontId="8" fillId="0" borderId="105" xfId="0" applyFont="1" applyBorder="1" applyAlignment="1">
      <alignment horizontal="center" vertical="center" wrapText="1"/>
    </xf>
    <xf numFmtId="167" fontId="8" fillId="0" borderId="81" xfId="16" applyFont="1" applyFill="1" applyBorder="1" applyAlignment="1" applyProtection="1">
      <alignment horizontal="center" vertical="center" wrapText="1"/>
      <protection/>
    </xf>
    <xf numFmtId="175" fontId="6" fillId="0" borderId="6" xfId="15" applyFont="1" applyFill="1" applyBorder="1" applyAlignment="1" applyProtection="1">
      <alignment vertical="center"/>
      <protection/>
    </xf>
    <xf numFmtId="167" fontId="8" fillId="0" borderId="6" xfId="16" applyFont="1" applyFill="1" applyBorder="1" applyAlignment="1" applyProtection="1">
      <alignment vertical="center" wrapText="1"/>
      <protection/>
    </xf>
    <xf numFmtId="167" fontId="6" fillId="5" borderId="7" xfId="16" applyFont="1" applyFill="1" applyBorder="1" applyAlignment="1" applyProtection="1">
      <alignment vertical="center" wrapText="1"/>
      <protection/>
    </xf>
    <xf numFmtId="167" fontId="6" fillId="4" borderId="23" xfId="16" applyFont="1" applyFill="1" applyBorder="1" applyAlignment="1" applyProtection="1">
      <alignment vertical="center" wrapText="1"/>
      <protection/>
    </xf>
    <xf numFmtId="167" fontId="6" fillId="0" borderId="29" xfId="16" applyFont="1" applyFill="1" applyBorder="1" applyAlignment="1" applyProtection="1">
      <alignment vertical="center"/>
      <protection/>
    </xf>
    <xf numFmtId="167" fontId="6" fillId="5" borderId="29" xfId="16" applyFont="1" applyFill="1" applyBorder="1" applyAlignment="1" applyProtection="1">
      <alignment vertical="center"/>
      <protection/>
    </xf>
    <xf numFmtId="167" fontId="6" fillId="0" borderId="59" xfId="16" applyFont="1" applyFill="1" applyBorder="1" applyAlignment="1" applyProtection="1">
      <alignment vertical="center"/>
      <protection/>
    </xf>
    <xf numFmtId="164" fontId="6" fillId="0" borderId="29" xfId="0" applyFont="1" applyBorder="1" applyAlignment="1">
      <alignment vertical="center"/>
    </xf>
    <xf numFmtId="167" fontId="6" fillId="4" borderId="10" xfId="0" applyNumberFormat="1" applyFont="1" applyFill="1" applyBorder="1" applyAlignment="1">
      <alignment vertical="center"/>
    </xf>
    <xf numFmtId="167" fontId="6" fillId="0" borderId="6" xfId="16" applyFont="1" applyFill="1" applyBorder="1" applyAlignment="1" applyProtection="1">
      <alignment horizontal="left" vertical="center" wrapText="1"/>
      <protection/>
    </xf>
    <xf numFmtId="174" fontId="6" fillId="4" borderId="7" xfId="19" applyNumberFormat="1" applyFont="1" applyFill="1" applyBorder="1" applyAlignment="1" applyProtection="1">
      <alignment vertical="center"/>
      <protection/>
    </xf>
    <xf numFmtId="170" fontId="6" fillId="0" borderId="23" xfId="19" applyFont="1" applyFill="1" applyBorder="1" applyAlignment="1" applyProtection="1">
      <alignment vertical="center" wrapText="1"/>
      <protection/>
    </xf>
    <xf numFmtId="167" fontId="6" fillId="5" borderId="25" xfId="16" applyFont="1" applyFill="1" applyBorder="1" applyAlignment="1" applyProtection="1">
      <alignment vertical="center"/>
      <protection/>
    </xf>
    <xf numFmtId="167" fontId="6" fillId="5" borderId="25" xfId="0" applyNumberFormat="1" applyFont="1" applyFill="1" applyBorder="1" applyAlignment="1">
      <alignment vertical="center"/>
    </xf>
    <xf numFmtId="167" fontId="6" fillId="5" borderId="15" xfId="16" applyFont="1" applyFill="1" applyBorder="1" applyAlignment="1" applyProtection="1">
      <alignment vertical="center"/>
      <protection/>
    </xf>
    <xf numFmtId="167" fontId="6" fillId="5" borderId="46" xfId="16" applyFont="1" applyFill="1" applyBorder="1" applyAlignment="1" applyProtection="1">
      <alignment vertical="center"/>
      <protection/>
    </xf>
    <xf numFmtId="167" fontId="6" fillId="5" borderId="28" xfId="16" applyFont="1" applyFill="1" applyBorder="1" applyAlignment="1" applyProtection="1">
      <alignment vertical="center"/>
      <protection/>
    </xf>
    <xf numFmtId="167" fontId="6" fillId="4" borderId="13" xfId="0" applyNumberFormat="1" applyFont="1" applyFill="1" applyBorder="1" applyAlignment="1">
      <alignment vertical="center"/>
    </xf>
    <xf numFmtId="167" fontId="6" fillId="0" borderId="34" xfId="16" applyFont="1" applyFill="1" applyBorder="1" applyAlignment="1" applyProtection="1">
      <alignment vertical="center" wrapText="1"/>
      <protection/>
    </xf>
    <xf numFmtId="167" fontId="6" fillId="4" borderId="70" xfId="16" applyFont="1" applyFill="1" applyBorder="1" applyAlignment="1" applyProtection="1">
      <alignment vertical="center"/>
      <protection/>
    </xf>
    <xf numFmtId="167" fontId="6" fillId="5" borderId="71" xfId="16" applyFont="1" applyFill="1" applyBorder="1" applyAlignment="1" applyProtection="1">
      <alignment vertical="center"/>
      <protection/>
    </xf>
    <xf numFmtId="167" fontId="6" fillId="5" borderId="64" xfId="16" applyFont="1" applyFill="1" applyBorder="1" applyAlignment="1" applyProtection="1">
      <alignment vertical="center"/>
      <protection/>
    </xf>
    <xf numFmtId="175" fontId="6" fillId="0" borderId="19" xfId="15" applyFont="1" applyFill="1" applyBorder="1" applyAlignment="1" applyProtection="1">
      <alignment vertical="center"/>
      <protection/>
    </xf>
    <xf numFmtId="167" fontId="6" fillId="5" borderId="59" xfId="16" applyFont="1" applyFill="1" applyBorder="1" applyAlignment="1" applyProtection="1">
      <alignment vertical="center"/>
      <protection/>
    </xf>
    <xf numFmtId="175" fontId="28" fillId="0" borderId="31" xfId="15" applyFont="1" applyFill="1" applyBorder="1" applyAlignment="1" applyProtection="1">
      <alignment horizontal="right" vertical="center"/>
      <protection/>
    </xf>
    <xf numFmtId="167" fontId="28" fillId="4" borderId="32" xfId="16" applyFont="1" applyFill="1" applyBorder="1" applyAlignment="1" applyProtection="1">
      <alignment vertical="center"/>
      <protection/>
    </xf>
    <xf numFmtId="167" fontId="28" fillId="4" borderId="106" xfId="16" applyFont="1" applyFill="1" applyBorder="1" applyAlignment="1" applyProtection="1">
      <alignment vertical="center"/>
      <protection/>
    </xf>
    <xf numFmtId="167" fontId="28" fillId="4" borderId="107" xfId="16" applyFont="1" applyFill="1" applyBorder="1" applyAlignment="1" applyProtection="1">
      <alignment vertical="center"/>
      <protection/>
    </xf>
    <xf numFmtId="175" fontId="28" fillId="0" borderId="0" xfId="15" applyFont="1" applyFill="1" applyBorder="1" applyAlignment="1" applyProtection="1">
      <alignment horizontal="right" vertical="center"/>
      <protection/>
    </xf>
    <xf numFmtId="167" fontId="28" fillId="0" borderId="0" xfId="16" applyFont="1" applyFill="1" applyBorder="1" applyAlignment="1" applyProtection="1">
      <alignment vertical="center"/>
      <protection/>
    </xf>
    <xf numFmtId="164" fontId="6" fillId="0" borderId="0" xfId="0" applyFont="1" applyFill="1" applyBorder="1" applyAlignment="1">
      <alignment vertical="center"/>
    </xf>
    <xf numFmtId="167" fontId="6" fillId="0" borderId="0" xfId="0" applyNumberFormat="1" applyFont="1" applyFill="1" applyBorder="1" applyAlignment="1">
      <alignment vertical="center"/>
    </xf>
    <xf numFmtId="175" fontId="28" fillId="0" borderId="2" xfId="15" applyFont="1" applyFill="1" applyBorder="1" applyAlignment="1" applyProtection="1">
      <alignment horizontal="right" vertical="center"/>
      <protection/>
    </xf>
    <xf numFmtId="167" fontId="8" fillId="0" borderId="105" xfId="0" applyNumberFormat="1" applyFont="1" applyBorder="1" applyAlignment="1">
      <alignment horizontal="center" vertical="center"/>
    </xf>
    <xf numFmtId="164" fontId="8" fillId="0" borderId="81" xfId="0" applyFont="1" applyBorder="1" applyAlignment="1">
      <alignment horizontal="center" vertical="center" wrapText="1"/>
    </xf>
    <xf numFmtId="175" fontId="29" fillId="0" borderId="19" xfId="15" applyFont="1" applyFill="1" applyBorder="1" applyAlignment="1" applyProtection="1">
      <alignment horizontal="right" vertical="center"/>
      <protection/>
    </xf>
    <xf numFmtId="164" fontId="6" fillId="0" borderId="29" xfId="0" applyFont="1" applyBorder="1" applyAlignment="1">
      <alignment horizontal="center" vertical="center" wrapText="1"/>
    </xf>
    <xf numFmtId="164" fontId="6" fillId="0" borderId="108" xfId="0" applyFont="1" applyBorder="1" applyAlignment="1">
      <alignment horizontal="center" vertical="center" wrapText="1"/>
    </xf>
    <xf numFmtId="164" fontId="30" fillId="0" borderId="19" xfId="0" applyFont="1" applyBorder="1" applyAlignment="1">
      <alignment horizontal="right" vertical="center"/>
    </xf>
    <xf numFmtId="167" fontId="30" fillId="0" borderId="11" xfId="16" applyFont="1" applyFill="1" applyBorder="1" applyAlignment="1" applyProtection="1">
      <alignment horizontal="right" vertical="center"/>
      <protection/>
    </xf>
    <xf numFmtId="167" fontId="30" fillId="0" borderId="11" xfId="0" applyNumberFormat="1" applyFont="1" applyFill="1" applyBorder="1" applyAlignment="1">
      <alignment horizontal="right" vertical="center"/>
    </xf>
    <xf numFmtId="167" fontId="30" fillId="0" borderId="16" xfId="0" applyNumberFormat="1" applyFont="1" applyFill="1" applyBorder="1" applyAlignment="1">
      <alignment horizontal="right" vertical="center"/>
    </xf>
    <xf numFmtId="164" fontId="30" fillId="0" borderId="34" xfId="0" applyFont="1" applyBorder="1" applyAlignment="1">
      <alignment horizontal="right" vertical="center" wrapText="1"/>
    </xf>
    <xf numFmtId="169" fontId="8" fillId="4" borderId="35" xfId="16" applyNumberFormat="1" applyFont="1" applyFill="1" applyBorder="1" applyAlignment="1" applyProtection="1">
      <alignment vertical="center"/>
      <protection/>
    </xf>
    <xf numFmtId="169" fontId="8" fillId="4" borderId="109" xfId="16" applyNumberFormat="1" applyFont="1" applyFill="1" applyBorder="1" applyAlignment="1" applyProtection="1">
      <alignment vertical="center"/>
      <protection/>
    </xf>
    <xf numFmtId="167" fontId="6" fillId="0" borderId="0" xfId="16" applyFont="1" applyFill="1" applyBorder="1" applyAlignment="1" applyProtection="1">
      <alignment vertical="center"/>
      <protection/>
    </xf>
    <xf numFmtId="164" fontId="31" fillId="0" borderId="110" xfId="0" applyFont="1" applyBorder="1" applyAlignment="1">
      <alignment horizontal="center" vertical="center"/>
    </xf>
    <xf numFmtId="164" fontId="28" fillId="0" borderId="24" xfId="0" applyFont="1" applyBorder="1" applyAlignment="1">
      <alignment horizontal="left" vertical="center"/>
    </xf>
    <xf numFmtId="164" fontId="8" fillId="0" borderId="25" xfId="0" applyFont="1" applyBorder="1" applyAlignment="1">
      <alignment horizontal="center" vertical="center" wrapText="1"/>
    </xf>
    <xf numFmtId="164" fontId="8" fillId="0" borderId="96" xfId="0" applyFont="1" applyBorder="1" applyAlignment="1">
      <alignment horizontal="center" vertical="center" wrapText="1"/>
    </xf>
    <xf numFmtId="164" fontId="28" fillId="0" borderId="22" xfId="0" applyFont="1" applyBorder="1" applyAlignment="1">
      <alignment horizontal="center" vertical="center"/>
    </xf>
    <xf numFmtId="164" fontId="6" fillId="0" borderId="6" xfId="0" applyFont="1" applyBorder="1" applyAlignment="1">
      <alignment horizontal="left" vertical="center"/>
    </xf>
    <xf numFmtId="169" fontId="6" fillId="0" borderId="7" xfId="16" applyNumberFormat="1" applyFont="1" applyFill="1" applyBorder="1" applyAlignment="1" applyProtection="1">
      <alignment vertical="center"/>
      <protection/>
    </xf>
    <xf numFmtId="169" fontId="6" fillId="0" borderId="23" xfId="16" applyNumberFormat="1" applyFont="1" applyFill="1" applyBorder="1" applyAlignment="1" applyProtection="1">
      <alignment vertical="center"/>
      <protection/>
    </xf>
    <xf numFmtId="167" fontId="6" fillId="0" borderId="7" xfId="16" applyFont="1" applyFill="1" applyBorder="1" applyAlignment="1" applyProtection="1">
      <alignment vertical="center"/>
      <protection/>
    </xf>
    <xf numFmtId="167" fontId="6" fillId="0" borderId="23" xfId="16" applyFont="1" applyFill="1" applyBorder="1" applyAlignment="1" applyProtection="1">
      <alignment vertical="center"/>
      <protection/>
    </xf>
    <xf numFmtId="164" fontId="6" fillId="0" borderId="34" xfId="0" applyFont="1" applyBorder="1" applyAlignment="1">
      <alignment vertical="center"/>
    </xf>
    <xf numFmtId="167" fontId="6" fillId="0" borderId="70" xfId="16" applyFont="1" applyFill="1" applyBorder="1" applyAlignment="1" applyProtection="1">
      <alignment vertical="center"/>
      <protection/>
    </xf>
    <xf numFmtId="167" fontId="6" fillId="0" borderId="71" xfId="16" applyFont="1" applyFill="1" applyBorder="1" applyAlignment="1" applyProtection="1">
      <alignment vertical="center"/>
      <protection/>
    </xf>
    <xf numFmtId="167" fontId="9" fillId="0" borderId="0" xfId="16" applyFont="1" applyFill="1" applyBorder="1" applyAlignment="1" applyProtection="1">
      <alignment horizontal="left" vertical="center"/>
      <protection/>
    </xf>
    <xf numFmtId="167" fontId="9" fillId="0" borderId="8" xfId="16" applyFont="1" applyFill="1" applyBorder="1" applyAlignment="1" applyProtection="1">
      <alignment horizontal="center" vertical="center"/>
      <protection/>
    </xf>
    <xf numFmtId="167" fontId="6" fillId="0" borderId="25" xfId="16" applyFont="1" applyFill="1" applyBorder="1" applyAlignment="1" applyProtection="1">
      <alignment horizontal="center" vertical="center" wrapText="1"/>
      <protection/>
    </xf>
    <xf numFmtId="167" fontId="8" fillId="0" borderId="46" xfId="16" applyFont="1" applyFill="1" applyBorder="1" applyAlignment="1" applyProtection="1">
      <alignment horizontal="center" vertical="center" wrapText="1"/>
      <protection/>
    </xf>
    <xf numFmtId="167" fontId="8" fillId="0" borderId="25" xfId="16" applyFont="1" applyFill="1" applyBorder="1" applyAlignment="1" applyProtection="1">
      <alignment horizontal="center" vertical="center" wrapText="1"/>
      <protection/>
    </xf>
    <xf numFmtId="164" fontId="6" fillId="0" borderId="0" xfId="0" applyFont="1" applyAlignment="1">
      <alignment/>
    </xf>
    <xf numFmtId="167" fontId="6" fillId="0" borderId="0" xfId="16" applyFont="1" applyFill="1" applyBorder="1" applyAlignment="1" applyProtection="1">
      <alignment horizontal="center" vertical="center" wrapText="1"/>
      <protection/>
    </xf>
    <xf numFmtId="167" fontId="6" fillId="0" borderId="29" xfId="16" applyFont="1" applyFill="1" applyBorder="1" applyAlignment="1" applyProtection="1">
      <alignment horizontal="right" vertical="center" wrapText="1"/>
      <protection/>
    </xf>
    <xf numFmtId="167" fontId="6" fillId="11" borderId="50" xfId="16" applyFont="1" applyFill="1" applyBorder="1" applyAlignment="1" applyProtection="1">
      <alignment vertical="center"/>
      <protection/>
    </xf>
    <xf numFmtId="167" fontId="6" fillId="11" borderId="49" xfId="16" applyFont="1" applyFill="1" applyBorder="1" applyAlignment="1" applyProtection="1">
      <alignment vertical="center"/>
      <protection/>
    </xf>
    <xf numFmtId="167" fontId="6" fillId="0" borderId="49" xfId="16" applyFont="1" applyFill="1" applyBorder="1" applyAlignment="1" applyProtection="1">
      <alignment vertical="center"/>
      <protection/>
    </xf>
    <xf numFmtId="167" fontId="6" fillId="4" borderId="49" xfId="16" applyFont="1" applyFill="1" applyBorder="1" applyAlignment="1" applyProtection="1">
      <alignment horizontal="center" vertical="center"/>
      <protection/>
    </xf>
    <xf numFmtId="164" fontId="6" fillId="0" borderId="0" xfId="0" applyFont="1" applyAlignment="1">
      <alignment horizontal="center"/>
    </xf>
    <xf numFmtId="167" fontId="6" fillId="0" borderId="0" xfId="16" applyFont="1" applyFill="1" applyBorder="1" applyAlignment="1" applyProtection="1">
      <alignment horizontal="center" vertical="center"/>
      <protection/>
    </xf>
    <xf numFmtId="167" fontId="8" fillId="0" borderId="0" xfId="16" applyFont="1" applyFill="1" applyBorder="1" applyAlignment="1" applyProtection="1">
      <alignment horizontal="center" vertical="center"/>
      <protection/>
    </xf>
    <xf numFmtId="167" fontId="30" fillId="0" borderId="28" xfId="16" applyFont="1" applyFill="1" applyBorder="1" applyAlignment="1" applyProtection="1">
      <alignment horizontal="right" vertical="center" wrapText="1"/>
      <protection/>
    </xf>
    <xf numFmtId="177" fontId="6" fillId="4" borderId="25" xfId="16" applyNumberFormat="1" applyFont="1" applyFill="1" applyBorder="1" applyAlignment="1" applyProtection="1">
      <alignment vertical="center"/>
      <protection/>
    </xf>
    <xf numFmtId="167" fontId="6" fillId="0" borderId="46" xfId="16" applyFont="1" applyFill="1" applyBorder="1" applyAlignment="1" applyProtection="1">
      <alignment vertical="center"/>
      <protection/>
    </xf>
    <xf numFmtId="164" fontId="6" fillId="0" borderId="0" xfId="0" applyFont="1" applyAlignment="1">
      <alignment/>
    </xf>
    <xf numFmtId="167" fontId="6" fillId="0" borderId="0" xfId="16" applyFont="1" applyFill="1" applyBorder="1" applyAlignment="1" applyProtection="1">
      <alignment vertical="center" wrapText="1"/>
      <protection/>
    </xf>
    <xf numFmtId="167" fontId="8" fillId="0" borderId="0" xfId="16" applyFont="1" applyFill="1" applyBorder="1" applyAlignment="1" applyProtection="1">
      <alignment horizontal="left" vertical="center"/>
      <protection/>
    </xf>
    <xf numFmtId="167" fontId="8" fillId="0" borderId="0" xfId="16" applyFont="1" applyFill="1" applyBorder="1" applyAlignment="1" applyProtection="1">
      <alignment vertical="center"/>
      <protection/>
    </xf>
    <xf numFmtId="167" fontId="34" fillId="0" borderId="28" xfId="16" applyFont="1" applyFill="1" applyBorder="1" applyAlignment="1" applyProtection="1">
      <alignment horizontal="right" vertical="center" wrapText="1"/>
      <protection/>
    </xf>
    <xf numFmtId="167" fontId="8" fillId="4" borderId="25" xfId="16" applyFont="1" applyFill="1" applyBorder="1" applyAlignment="1" applyProtection="1">
      <alignment vertical="center"/>
      <protection/>
    </xf>
    <xf numFmtId="167" fontId="8" fillId="0" borderId="46" xfId="16" applyFont="1" applyFill="1" applyBorder="1" applyAlignment="1" applyProtection="1">
      <alignment vertical="center"/>
      <protection/>
    </xf>
    <xf numFmtId="167" fontId="6" fillId="4" borderId="12" xfId="16" applyFont="1" applyFill="1" applyBorder="1" applyAlignment="1" applyProtection="1">
      <alignment vertical="center"/>
      <protection/>
    </xf>
    <xf numFmtId="167" fontId="8" fillId="0" borderId="0" xfId="16" applyFont="1" applyFill="1" applyBorder="1" applyAlignment="1" applyProtection="1">
      <alignment horizontal="right" vertical="center" wrapText="1"/>
      <protection/>
    </xf>
    <xf numFmtId="167" fontId="9" fillId="0" borderId="111" xfId="16" applyFont="1" applyFill="1" applyBorder="1" applyAlignment="1" applyProtection="1">
      <alignment horizontal="right" vertical="center"/>
      <protection/>
    </xf>
    <xf numFmtId="167" fontId="9" fillId="4" borderId="75" xfId="16" applyFont="1" applyFill="1" applyBorder="1" applyAlignment="1" applyProtection="1">
      <alignment vertical="center"/>
      <protection/>
    </xf>
    <xf numFmtId="167" fontId="35" fillId="0" borderId="0" xfId="16" applyFont="1" applyFill="1" applyBorder="1" applyAlignment="1" applyProtection="1">
      <alignment vertical="center"/>
      <protection/>
    </xf>
    <xf numFmtId="167" fontId="35" fillId="0" borderId="0" xfId="16" applyFont="1" applyFill="1" applyBorder="1" applyAlignment="1" applyProtection="1">
      <alignment horizontal="right" vertical="center" wrapText="1"/>
      <protection/>
    </xf>
    <xf numFmtId="167" fontId="6" fillId="0" borderId="0" xfId="16" applyFont="1" applyFill="1" applyBorder="1" applyAlignment="1" applyProtection="1">
      <alignment horizontal="right" vertical="center" wrapText="1"/>
      <protection/>
    </xf>
    <xf numFmtId="167" fontId="6" fillId="13" borderId="0" xfId="16" applyFont="1" applyFill="1" applyBorder="1" applyAlignment="1" applyProtection="1">
      <alignment vertical="center"/>
      <protection/>
    </xf>
    <xf numFmtId="167" fontId="9" fillId="0" borderId="8" xfId="16" applyFont="1" applyFill="1" applyBorder="1" applyAlignment="1" applyProtection="1">
      <alignment horizontal="left" vertical="center"/>
      <protection/>
    </xf>
    <xf numFmtId="167" fontId="8" fillId="0" borderId="0" xfId="16" applyFont="1" applyFill="1" applyBorder="1" applyAlignment="1" applyProtection="1">
      <alignment horizontal="center" vertical="center" wrapText="1"/>
      <protection/>
    </xf>
    <xf numFmtId="167" fontId="6" fillId="0" borderId="50" xfId="16" applyFont="1" applyFill="1" applyBorder="1" applyAlignment="1" applyProtection="1">
      <alignment horizontal="right" vertical="center" wrapText="1"/>
      <protection/>
    </xf>
    <xf numFmtId="170" fontId="6" fillId="0" borderId="49" xfId="19" applyFont="1" applyFill="1" applyBorder="1" applyAlignment="1" applyProtection="1">
      <alignment vertical="center"/>
      <protection/>
    </xf>
    <xf numFmtId="170" fontId="6" fillId="4" borderId="50" xfId="19" applyFont="1" applyFill="1" applyBorder="1" applyAlignment="1" applyProtection="1">
      <alignment horizontal="center" vertical="center"/>
      <protection/>
    </xf>
    <xf numFmtId="167" fontId="6" fillId="0" borderId="0" xfId="16" applyFont="1" applyFill="1" applyBorder="1" applyAlignment="1" applyProtection="1">
      <alignment horizontal="left" vertical="center"/>
      <protection/>
    </xf>
    <xf numFmtId="167" fontId="34" fillId="0" borderId="25" xfId="16" applyFont="1" applyFill="1" applyBorder="1" applyAlignment="1" applyProtection="1">
      <alignment horizontal="right" vertical="center" wrapText="1"/>
      <protection/>
    </xf>
    <xf numFmtId="167" fontId="6" fillId="4" borderId="46" xfId="16" applyFont="1" applyFill="1" applyBorder="1" applyAlignment="1" applyProtection="1">
      <alignment vertical="center"/>
      <protection/>
    </xf>
    <xf numFmtId="167" fontId="36" fillId="4" borderId="25" xfId="16" applyFont="1" applyFill="1" applyBorder="1" applyAlignment="1" applyProtection="1">
      <alignment vertical="center"/>
      <protection/>
    </xf>
    <xf numFmtId="167" fontId="35" fillId="0" borderId="0" xfId="16" applyFont="1" applyFill="1" applyBorder="1" applyAlignment="1" applyProtection="1">
      <alignment horizontal="center" vertical="center"/>
      <protection/>
    </xf>
    <xf numFmtId="167" fontId="9" fillId="0" borderId="75" xfId="16" applyFont="1" applyFill="1" applyBorder="1" applyAlignment="1" applyProtection="1">
      <alignment horizontal="right" vertical="center"/>
      <protection/>
    </xf>
    <xf numFmtId="167" fontId="9" fillId="4" borderId="112" xfId="16" applyFont="1" applyFill="1" applyBorder="1" applyAlignment="1" applyProtection="1">
      <alignment vertical="center"/>
      <protection/>
    </xf>
    <xf numFmtId="167" fontId="9" fillId="0" borderId="0" xfId="16" applyFont="1" applyFill="1" applyBorder="1" applyAlignment="1" applyProtection="1">
      <alignment vertical="center"/>
      <protection/>
    </xf>
    <xf numFmtId="167" fontId="35" fillId="0" borderId="0" xfId="16" applyFont="1" applyFill="1" applyBorder="1" applyAlignment="1" applyProtection="1">
      <alignment vertical="center" wrapText="1"/>
      <protection/>
    </xf>
    <xf numFmtId="167" fontId="6" fillId="0" borderId="12" xfId="16" applyFont="1" applyFill="1" applyBorder="1" applyAlignment="1" applyProtection="1">
      <alignment vertical="center"/>
      <protection/>
    </xf>
    <xf numFmtId="167" fontId="6" fillId="4" borderId="50" xfId="16" applyFont="1" applyFill="1" applyBorder="1" applyAlignment="1" applyProtection="1">
      <alignment horizontal="center" vertical="center"/>
      <protection/>
    </xf>
    <xf numFmtId="167" fontId="30" fillId="0" borderId="25" xfId="16" applyFont="1" applyFill="1" applyBorder="1" applyAlignment="1" applyProtection="1">
      <alignment horizontal="right" vertical="center" wrapText="1"/>
      <protection/>
    </xf>
    <xf numFmtId="167" fontId="6" fillId="4" borderId="50" xfId="16" applyFont="1" applyFill="1" applyBorder="1" applyAlignment="1" applyProtection="1">
      <alignment vertical="center"/>
      <protection/>
    </xf>
    <xf numFmtId="167" fontId="6" fillId="4" borderId="49" xfId="16" applyFont="1" applyFill="1" applyBorder="1" applyAlignment="1" applyProtection="1">
      <alignment vertical="center"/>
      <protection/>
    </xf>
    <xf numFmtId="167" fontId="8" fillId="4" borderId="46" xfId="16" applyFont="1" applyFill="1" applyBorder="1" applyAlignment="1" applyProtection="1">
      <alignment vertical="center"/>
      <protection/>
    </xf>
    <xf numFmtId="167" fontId="6" fillId="4" borderId="25" xfId="16" applyFont="1" applyFill="1" applyBorder="1" applyAlignment="1" applyProtection="1">
      <alignment vertical="center"/>
      <protection/>
    </xf>
    <xf numFmtId="167" fontId="9" fillId="0" borderId="0" xfId="16" applyFont="1" applyFill="1" applyBorder="1" applyAlignment="1" applyProtection="1">
      <alignment horizontal="right" vertical="center" wrapText="1"/>
      <protection/>
    </xf>
    <xf numFmtId="167" fontId="9" fillId="0" borderId="0" xfId="16" applyFont="1" applyFill="1" applyBorder="1" applyAlignment="1" applyProtection="1">
      <alignment horizontal="right" vertical="center"/>
      <protection/>
    </xf>
    <xf numFmtId="167" fontId="6" fillId="0" borderId="50" xfId="16" applyFont="1" applyFill="1" applyBorder="1" applyAlignment="1" applyProtection="1">
      <alignment horizontal="right" vertical="center"/>
      <protection/>
    </xf>
    <xf numFmtId="167" fontId="6" fillId="11" borderId="7" xfId="16" applyFont="1" applyFill="1" applyBorder="1" applyAlignment="1" applyProtection="1">
      <alignment vertical="center"/>
      <protection/>
    </xf>
    <xf numFmtId="176" fontId="6" fillId="4" borderId="50" xfId="16" applyNumberFormat="1" applyFont="1" applyFill="1" applyBorder="1" applyAlignment="1" applyProtection="1">
      <alignment vertical="center"/>
      <protection/>
    </xf>
    <xf numFmtId="167" fontId="6" fillId="0" borderId="8" xfId="16" applyFont="1" applyFill="1" applyBorder="1" applyAlignment="1" applyProtection="1">
      <alignment horizontal="center" vertical="center" wrapText="1"/>
      <protection/>
    </xf>
    <xf numFmtId="167" fontId="8" fillId="4" borderId="46" xfId="16" applyFont="1" applyFill="1" applyBorder="1" applyAlignment="1" applyProtection="1">
      <alignment horizontal="center" vertical="center" wrapText="1"/>
      <protection/>
    </xf>
    <xf numFmtId="167" fontId="8" fillId="4" borderId="49" xfId="16" applyFont="1" applyFill="1" applyBorder="1" applyAlignment="1" applyProtection="1">
      <alignment vertical="center"/>
      <protection/>
    </xf>
    <xf numFmtId="167" fontId="6" fillId="0" borderId="68" xfId="16" applyFont="1" applyFill="1" applyBorder="1" applyAlignment="1" applyProtection="1">
      <alignment horizontal="center" vertical="center" wrapText="1"/>
      <protection/>
    </xf>
    <xf numFmtId="167" fontId="30" fillId="4" borderId="25" xfId="16" applyFont="1" applyFill="1" applyBorder="1" applyAlignment="1" applyProtection="1">
      <alignment horizontal="right" vertical="center"/>
      <protection/>
    </xf>
    <xf numFmtId="167" fontId="30" fillId="0" borderId="0" xfId="16" applyFont="1" applyFill="1" applyBorder="1" applyAlignment="1" applyProtection="1">
      <alignment vertical="center"/>
      <protection/>
    </xf>
    <xf numFmtId="167" fontId="30" fillId="0" borderId="0" xfId="16" applyFont="1" applyFill="1" applyBorder="1" applyAlignment="1" applyProtection="1">
      <alignment vertical="center" wrapText="1"/>
      <protection/>
    </xf>
    <xf numFmtId="167" fontId="9" fillId="0" borderId="84" xfId="16" applyFont="1" applyFill="1" applyBorder="1" applyAlignment="1" applyProtection="1">
      <alignment horizontal="right" vertical="center" wrapText="1"/>
      <protection/>
    </xf>
    <xf numFmtId="176" fontId="9" fillId="4" borderId="25" xfId="16" applyNumberFormat="1" applyFont="1" applyFill="1" applyBorder="1" applyAlignment="1" applyProtection="1">
      <alignment vertical="center"/>
      <protection/>
    </xf>
    <xf numFmtId="178" fontId="9" fillId="4" borderId="25" xfId="16" applyNumberFormat="1" applyFont="1" applyFill="1" applyBorder="1" applyAlignment="1" applyProtection="1">
      <alignment vertical="center"/>
      <protection/>
    </xf>
    <xf numFmtId="169" fontId="9" fillId="4" borderId="25" xfId="16" applyNumberFormat="1" applyFont="1" applyFill="1" applyBorder="1" applyAlignment="1" applyProtection="1">
      <alignment vertical="center"/>
      <protection/>
    </xf>
    <xf numFmtId="172" fontId="14" fillId="8" borderId="0" xfId="20" applyNumberFormat="1" applyFont="1" applyFill="1" applyBorder="1" applyAlignment="1" applyProtection="1">
      <alignment vertical="center"/>
      <protection/>
    </xf>
    <xf numFmtId="172" fontId="13" fillId="0" borderId="91" xfId="20" applyNumberFormat="1" applyFont="1" applyFill="1" applyBorder="1" applyAlignment="1" applyProtection="1">
      <alignment horizontal="left" vertical="center"/>
      <protection/>
    </xf>
    <xf numFmtId="172" fontId="14" fillId="0" borderId="92" xfId="20" applyNumberFormat="1" applyFont="1" applyFill="1" applyBorder="1" applyAlignment="1" applyProtection="1">
      <alignment vertical="center"/>
      <protection/>
    </xf>
    <xf numFmtId="165" fontId="16" fillId="6" borderId="27" xfId="20" applyNumberFormat="1" applyFont="1" applyFill="1" applyBorder="1" applyAlignment="1" applyProtection="1">
      <alignment vertical="center"/>
      <protection/>
    </xf>
    <xf numFmtId="165" fontId="13" fillId="0" borderId="0" xfId="23" applyNumberFormat="1" applyFont="1" applyBorder="1">
      <alignment/>
      <protection/>
    </xf>
    <xf numFmtId="172" fontId="16" fillId="0" borderId="92" xfId="20" applyNumberFormat="1" applyFont="1" applyFill="1" applyBorder="1" applyAlignment="1" applyProtection="1">
      <alignment horizontal="left" vertical="center"/>
      <protection/>
    </xf>
    <xf numFmtId="164" fontId="16" fillId="0" borderId="0" xfId="23" applyFont="1" applyBorder="1">
      <alignment/>
      <protection/>
    </xf>
    <xf numFmtId="165" fontId="16" fillId="0" borderId="27" xfId="20" applyNumberFormat="1" applyFont="1" applyFill="1" applyBorder="1" applyAlignment="1" applyProtection="1">
      <alignment vertical="center"/>
      <protection/>
    </xf>
    <xf numFmtId="172" fontId="16" fillId="9" borderId="92" xfId="20" applyNumberFormat="1" applyFont="1" applyFill="1" applyBorder="1" applyAlignment="1" applyProtection="1">
      <alignment vertical="center"/>
      <protection/>
    </xf>
    <xf numFmtId="165" fontId="16" fillId="9" borderId="27" xfId="20" applyNumberFormat="1" applyFont="1" applyFill="1" applyBorder="1" applyAlignment="1" applyProtection="1">
      <alignment vertical="center"/>
      <protection/>
    </xf>
    <xf numFmtId="172" fontId="14" fillId="0" borderId="92" xfId="20" applyNumberFormat="1" applyFont="1" applyFill="1" applyBorder="1" applyAlignment="1" applyProtection="1">
      <alignment horizontal="left" vertical="center" wrapText="1"/>
      <protection/>
    </xf>
    <xf numFmtId="172" fontId="14" fillId="10" borderId="113" xfId="20" applyNumberFormat="1" applyFont="1" applyFill="1" applyBorder="1" applyAlignment="1" applyProtection="1">
      <alignment horizontal="left" vertical="center" wrapText="1"/>
      <protection/>
    </xf>
    <xf numFmtId="165" fontId="14" fillId="10" borderId="84" xfId="20" applyNumberFormat="1" applyFont="1" applyFill="1" applyBorder="1" applyAlignment="1" applyProtection="1">
      <alignment vertical="center"/>
      <protection/>
    </xf>
    <xf numFmtId="165" fontId="14" fillId="10" borderId="33" xfId="20" applyNumberFormat="1" applyFont="1" applyFill="1" applyBorder="1" applyAlignment="1" applyProtection="1">
      <alignment vertical="center"/>
      <protection/>
    </xf>
    <xf numFmtId="165" fontId="13" fillId="0" borderId="0" xfId="23" applyNumberFormat="1" applyFont="1">
      <alignment/>
      <protection/>
    </xf>
    <xf numFmtId="164" fontId="13" fillId="0" borderId="28" xfId="23" applyFont="1" applyBorder="1">
      <alignment/>
      <protection/>
    </xf>
    <xf numFmtId="168" fontId="13" fillId="0" borderId="26" xfId="23" applyNumberFormat="1" applyFont="1" applyBorder="1">
      <alignment/>
      <protection/>
    </xf>
    <xf numFmtId="168" fontId="13" fillId="0" borderId="46" xfId="23" applyNumberFormat="1" applyFont="1" applyBorder="1">
      <alignment/>
      <protection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Migliaia (0)_Tess  slo  CE  full" xfId="20"/>
    <cellStyle name="Migliaia (0)_Tess slo direct" xfId="21"/>
    <cellStyle name="Normale 2" xfId="22"/>
    <cellStyle name="Normale_Tess  slo  CE  full" xfId="23"/>
    <cellStyle name="Normale_Tess slo direct" xfId="24"/>
    <cellStyle name="Valuta (0)_Tess  slo  CE  full" xfId="25"/>
    <cellStyle name="Valuta (0)_Tess slo direc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E60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CE_variable!A1" /><Relationship Id="rId2" Type="http://schemas.openxmlformats.org/officeDocument/2006/relationships/hyperlink" Target="#CE_direct_evoluto!Area_stampa" /><Relationship Id="rId3" Type="http://schemas.openxmlformats.org/officeDocument/2006/relationships/hyperlink" Target="#'base-unica'!A1" /><Relationship Id="rId4" Type="http://schemas.openxmlformats.org/officeDocument/2006/relationships/hyperlink" Target="#funzionale!A1" /><Relationship Id="rId5" Type="http://schemas.openxmlformats.org/officeDocument/2006/relationships/hyperlink" Target="#'ger_cau-localizzaz'!A1" /><Relationship Id="rId6" Type="http://schemas.openxmlformats.org/officeDocument/2006/relationships/hyperlink" Target="#CE_activity!A1" /><Relationship Id="rId7" Type="http://schemas.openxmlformats.org/officeDocument/2006/relationships/hyperlink" Target="#Input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Relationship Id="rId3" Type="http://schemas.openxmlformats.org/officeDocument/2006/relationships/hyperlink" Target="#Men&#249;!A1" /><Relationship Id="rId4" Type="http://schemas.openxmlformats.org/officeDocument/2006/relationships/hyperlink" Target="#Men&#249;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Men&#249;!A1" /><Relationship Id="rId3" Type="http://schemas.openxmlformats.org/officeDocument/2006/relationships/hyperlink" Target="#Men&#249;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Men&#249;!A1" /><Relationship Id="rId3" Type="http://schemas.openxmlformats.org/officeDocument/2006/relationships/hyperlink" Target="#Men&#249;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Men&#249;!A1" /><Relationship Id="rId3" Type="http://schemas.openxmlformats.org/officeDocument/2006/relationships/hyperlink" Target="#Men&#249;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Men&#249;!A1" /><Relationship Id="rId3" Type="http://schemas.openxmlformats.org/officeDocument/2006/relationships/hyperlink" Target="#Men&#249;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Men&#249;!A1" /><Relationship Id="rId3" Type="http://schemas.openxmlformats.org/officeDocument/2006/relationships/hyperlink" Target="#Men&#249;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Men&#249;!A1" /><Relationship Id="rId3" Type="http://schemas.openxmlformats.org/officeDocument/2006/relationships/hyperlink" Target="#Men&#249;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Men&#249;!A1" /><Relationship Id="rId3" Type="http://schemas.openxmlformats.org/officeDocument/2006/relationships/hyperlink" Target="#Men&#249;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Relationship Id="rId3" Type="http://schemas.openxmlformats.org/officeDocument/2006/relationships/hyperlink" Target="#Men&#249;!A1" /><Relationship Id="rId4" Type="http://schemas.openxmlformats.org/officeDocument/2006/relationships/hyperlink" Target="#Men&#249;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Men&#249;!A1" /><Relationship Id="rId3" Type="http://schemas.openxmlformats.org/officeDocument/2006/relationships/hyperlink" Target="#Men&#249;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Relationship Id="rId3" Type="http://schemas.openxmlformats.org/officeDocument/2006/relationships/hyperlink" Target="#Men&#249;!A1" /><Relationship Id="rId4" Type="http://schemas.openxmlformats.org/officeDocument/2006/relationships/hyperlink" Target="#Men&#249;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428625</xdr:colOff>
      <xdr:row>11</xdr:row>
      <xdr:rowOff>95250</xdr:rowOff>
    </xdr:from>
    <xdr:to>
      <xdr:col>4</xdr:col>
      <xdr:colOff>400050</xdr:colOff>
      <xdr:row>15</xdr:row>
      <xdr:rowOff>123825</xdr:rowOff>
    </xdr:to>
    <xdr:sp>
      <xdr:nvSpPr>
        <xdr:cNvPr id="1" name="Rettangolo 1">
          <a:hlinkClick r:id="rId1"/>
        </xdr:cNvPr>
        <xdr:cNvSpPr>
          <a:spLocks/>
        </xdr:cNvSpPr>
      </xdr:nvSpPr>
      <xdr:spPr>
        <a:xfrm>
          <a:off x="1647825" y="2486025"/>
          <a:ext cx="1190625" cy="790575"/>
        </a:xfrm>
        <a:prstGeom prst="rect">
          <a:avLst/>
        </a:prstGeom>
        <a:solidFill>
          <a:srgbClr val="7F7F7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00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Calcolo costi variabili</a:t>
          </a:r>
        </a:p>
      </xdr:txBody>
    </xdr:sp>
    <xdr:clientData/>
  </xdr:twoCellAnchor>
  <xdr:twoCellAnchor>
    <xdr:from>
      <xdr:col>5</xdr:col>
      <xdr:colOff>171450</xdr:colOff>
      <xdr:row>11</xdr:row>
      <xdr:rowOff>85725</xdr:rowOff>
    </xdr:from>
    <xdr:to>
      <xdr:col>7</xdr:col>
      <xdr:colOff>142875</xdr:colOff>
      <xdr:row>15</xdr:row>
      <xdr:rowOff>114300</xdr:rowOff>
    </xdr:to>
    <xdr:sp>
      <xdr:nvSpPr>
        <xdr:cNvPr id="2" name="Rettangolo 2">
          <a:hlinkClick r:id="rId2"/>
        </xdr:cNvPr>
        <xdr:cNvSpPr>
          <a:spLocks/>
        </xdr:cNvSpPr>
      </xdr:nvSpPr>
      <xdr:spPr>
        <a:xfrm>
          <a:off x="3219450" y="2476500"/>
          <a:ext cx="1190625" cy="790575"/>
        </a:xfrm>
        <a:prstGeom prst="rect">
          <a:avLst/>
        </a:prstGeom>
        <a:solidFill>
          <a:srgbClr val="7F7F7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00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Calcolo costi specifici</a:t>
          </a:r>
        </a:p>
      </xdr:txBody>
    </xdr:sp>
    <xdr:clientData/>
  </xdr:twoCellAnchor>
  <xdr:twoCellAnchor>
    <xdr:from>
      <xdr:col>7</xdr:col>
      <xdr:colOff>561975</xdr:colOff>
      <xdr:row>11</xdr:row>
      <xdr:rowOff>85725</xdr:rowOff>
    </xdr:from>
    <xdr:to>
      <xdr:col>9</xdr:col>
      <xdr:colOff>533400</xdr:colOff>
      <xdr:row>15</xdr:row>
      <xdr:rowOff>114300</xdr:rowOff>
    </xdr:to>
    <xdr:sp>
      <xdr:nvSpPr>
        <xdr:cNvPr id="3" name="Rettangolo 3">
          <a:hlinkClick r:id="rId3"/>
        </xdr:cNvPr>
        <xdr:cNvSpPr>
          <a:spLocks/>
        </xdr:cNvSpPr>
      </xdr:nvSpPr>
      <xdr:spPr>
        <a:xfrm>
          <a:off x="4829175" y="2476500"/>
          <a:ext cx="1190625" cy="790575"/>
        </a:xfrm>
        <a:prstGeom prst="rect">
          <a:avLst/>
        </a:prstGeom>
        <a:solidFill>
          <a:srgbClr val="7F7F7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00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Full costing base unica </a:t>
          </a:r>
        </a:p>
      </xdr:txBody>
    </xdr:sp>
    <xdr:clientData/>
  </xdr:twoCellAnchor>
  <xdr:twoCellAnchor>
    <xdr:from>
      <xdr:col>2</xdr:col>
      <xdr:colOff>400050</xdr:colOff>
      <xdr:row>17</xdr:row>
      <xdr:rowOff>66675</xdr:rowOff>
    </xdr:from>
    <xdr:to>
      <xdr:col>4</xdr:col>
      <xdr:colOff>371475</xdr:colOff>
      <xdr:row>21</xdr:row>
      <xdr:rowOff>95250</xdr:rowOff>
    </xdr:to>
    <xdr:sp>
      <xdr:nvSpPr>
        <xdr:cNvPr id="4" name="Rettangolo 4">
          <a:hlinkClick r:id="rId4"/>
        </xdr:cNvPr>
        <xdr:cNvSpPr>
          <a:spLocks/>
        </xdr:cNvSpPr>
      </xdr:nvSpPr>
      <xdr:spPr>
        <a:xfrm>
          <a:off x="1619250" y="3600450"/>
          <a:ext cx="1190625" cy="790575"/>
        </a:xfrm>
        <a:prstGeom prst="rect">
          <a:avLst/>
        </a:prstGeom>
        <a:solidFill>
          <a:srgbClr val="7F7F7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00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Full Costing funzionale</a:t>
          </a:r>
        </a:p>
      </xdr:txBody>
    </xdr:sp>
    <xdr:clientData/>
  </xdr:twoCellAnchor>
  <xdr:twoCellAnchor>
    <xdr:from>
      <xdr:col>5</xdr:col>
      <xdr:colOff>180975</xdr:colOff>
      <xdr:row>17</xdr:row>
      <xdr:rowOff>47625</xdr:rowOff>
    </xdr:from>
    <xdr:to>
      <xdr:col>7</xdr:col>
      <xdr:colOff>152400</xdr:colOff>
      <xdr:row>21</xdr:row>
      <xdr:rowOff>76200</xdr:rowOff>
    </xdr:to>
    <xdr:sp>
      <xdr:nvSpPr>
        <xdr:cNvPr id="5" name="Rettangolo 5">
          <a:hlinkClick r:id="rId5"/>
        </xdr:cNvPr>
        <xdr:cNvSpPr>
          <a:spLocks/>
        </xdr:cNvSpPr>
      </xdr:nvSpPr>
      <xdr:spPr>
        <a:xfrm>
          <a:off x="3228975" y="3581400"/>
          <a:ext cx="1190625" cy="790575"/>
        </a:xfrm>
        <a:prstGeom prst="rect">
          <a:avLst/>
        </a:prstGeom>
        <a:solidFill>
          <a:srgbClr val="7F7F7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00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Full Costing criteri causali</a:t>
          </a:r>
        </a:p>
      </xdr:txBody>
    </xdr:sp>
    <xdr:clientData/>
  </xdr:twoCellAnchor>
  <xdr:twoCellAnchor>
    <xdr:from>
      <xdr:col>7</xdr:col>
      <xdr:colOff>552450</xdr:colOff>
      <xdr:row>17</xdr:row>
      <xdr:rowOff>38100</xdr:rowOff>
    </xdr:from>
    <xdr:to>
      <xdr:col>9</xdr:col>
      <xdr:colOff>523875</xdr:colOff>
      <xdr:row>21</xdr:row>
      <xdr:rowOff>66675</xdr:rowOff>
    </xdr:to>
    <xdr:sp>
      <xdr:nvSpPr>
        <xdr:cNvPr id="6" name="Rettangolo 6">
          <a:hlinkClick r:id="rId6"/>
        </xdr:cNvPr>
        <xdr:cNvSpPr>
          <a:spLocks/>
        </xdr:cNvSpPr>
      </xdr:nvSpPr>
      <xdr:spPr>
        <a:xfrm>
          <a:off x="4819650" y="3571875"/>
          <a:ext cx="1190625" cy="790575"/>
        </a:xfrm>
        <a:prstGeom prst="rect">
          <a:avLst/>
        </a:prstGeom>
        <a:solidFill>
          <a:srgbClr val="7F7F7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00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Activity Based Costing</a:t>
          </a:r>
        </a:p>
      </xdr:txBody>
    </xdr:sp>
    <xdr:clientData/>
  </xdr:twoCellAnchor>
  <xdr:twoCellAnchor>
    <xdr:from>
      <xdr:col>2</xdr:col>
      <xdr:colOff>419100</xdr:colOff>
      <xdr:row>6</xdr:row>
      <xdr:rowOff>57150</xdr:rowOff>
    </xdr:from>
    <xdr:to>
      <xdr:col>4</xdr:col>
      <xdr:colOff>390525</xdr:colOff>
      <xdr:row>10</xdr:row>
      <xdr:rowOff>85725</xdr:rowOff>
    </xdr:to>
    <xdr:sp>
      <xdr:nvSpPr>
        <xdr:cNvPr id="7" name="Rettangolo 7">
          <a:hlinkClick r:id="rId7"/>
        </xdr:cNvPr>
        <xdr:cNvSpPr>
          <a:spLocks/>
        </xdr:cNvSpPr>
      </xdr:nvSpPr>
      <xdr:spPr>
        <a:xfrm>
          <a:off x="1638300" y="1495425"/>
          <a:ext cx="1190625" cy="790575"/>
        </a:xfrm>
        <a:prstGeom prst="rect">
          <a:avLst/>
        </a:prstGeom>
        <a:solidFill>
          <a:srgbClr val="009999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00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Dati input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101</xdr:row>
      <xdr:rowOff>0</xdr:rowOff>
    </xdr:from>
    <xdr:to>
      <xdr:col>0</xdr:col>
      <xdr:colOff>1857375</xdr:colOff>
      <xdr:row>102</xdr:row>
      <xdr:rowOff>57150</xdr:rowOff>
    </xdr:to>
    <xdr:sp>
      <xdr:nvSpPr>
        <xdr:cNvPr id="1" name="AutoShape 1"/>
        <xdr:cNvSpPr>
          <a:spLocks/>
        </xdr:cNvSpPr>
      </xdr:nvSpPr>
      <xdr:spPr>
        <a:xfrm>
          <a:off x="76200" y="27860625"/>
          <a:ext cx="1781175" cy="247650"/>
        </a:xfrm>
        <a:prstGeom prst="roundRect">
          <a:avLst/>
        </a:prstGeom>
        <a:solidFill>
          <a:srgbClr val="99CC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7360" rIns="27360" bIns="27360" anchor="ctr"/>
        <a:p>
          <a:pPr algn="ctr">
            <a:defRPr/>
          </a:pPr>
          <a:r>
            <a:rPr lang="en-US" cap="none" sz="1200" b="1" i="1" u="none" baseline="0">
              <a:solidFill>
                <a:srgbClr val="800000"/>
              </a:solidFill>
              <a:latin typeface="Times New Roman"/>
              <a:ea typeface="Times New Roman"/>
              <a:cs typeface="Times New Roman"/>
            </a:rPr>
            <a:t>Caso  TESSITURA  SLO</a:t>
          </a:r>
        </a:p>
      </xdr:txBody>
    </xdr:sp>
    <xdr:clientData/>
  </xdr:twoCellAnchor>
  <xdr:twoCellAnchor>
    <xdr:from>
      <xdr:col>0</xdr:col>
      <xdr:colOff>2486025</xdr:colOff>
      <xdr:row>103</xdr:row>
      <xdr:rowOff>161925</xdr:rowOff>
    </xdr:from>
    <xdr:to>
      <xdr:col>4</xdr:col>
      <xdr:colOff>1200150</xdr:colOff>
      <xdr:row>107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2486025" y="28403550"/>
          <a:ext cx="5153025" cy="714375"/>
        </a:xfrm>
        <a:prstGeom prst="roundRect">
          <a:avLst/>
        </a:prstGeom>
        <a:solidFill>
          <a:srgbClr val="33CCC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2200" b="1" i="1" u="none" baseline="0">
              <a:solidFill>
                <a:srgbClr val="000080"/>
              </a:solidFill>
            </a:rPr>
            <a:t>ACTIVITY - BASED  COSTING</a:t>
          </a:r>
        </a:p>
      </xdr:txBody>
    </xdr:sp>
    <xdr:clientData/>
  </xdr:twoCellAnchor>
  <xdr:twoCellAnchor>
    <xdr:from>
      <xdr:col>4</xdr:col>
      <xdr:colOff>504825</xdr:colOff>
      <xdr:row>110</xdr:row>
      <xdr:rowOff>161925</xdr:rowOff>
    </xdr:from>
    <xdr:to>
      <xdr:col>4</xdr:col>
      <xdr:colOff>1038225</xdr:colOff>
      <xdr:row>112</xdr:row>
      <xdr:rowOff>76200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43725" y="29737050"/>
          <a:ext cx="533400" cy="295275"/>
        </a:xfrm>
        <a:prstGeom prst="rect">
          <a:avLst/>
        </a:prstGeom>
        <a:solidFill>
          <a:srgbClr val="3366FF"/>
        </a:solidFill>
        <a:ln w="9525" cmpd="sng">
          <a:noFill/>
        </a:ln>
      </xdr:spPr>
    </xdr:pic>
    <xdr:clientData/>
  </xdr:twoCellAnchor>
  <xdr:twoCellAnchor>
    <xdr:from>
      <xdr:col>4</xdr:col>
      <xdr:colOff>504825</xdr:colOff>
      <xdr:row>114</xdr:row>
      <xdr:rowOff>171450</xdr:rowOff>
    </xdr:from>
    <xdr:to>
      <xdr:col>4</xdr:col>
      <xdr:colOff>1038225</xdr:colOff>
      <xdr:row>116</xdr:row>
      <xdr:rowOff>85725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43725" y="30508575"/>
          <a:ext cx="533400" cy="295275"/>
        </a:xfrm>
        <a:prstGeom prst="rect">
          <a:avLst/>
        </a:prstGeom>
        <a:solidFill>
          <a:srgbClr val="3366FF"/>
        </a:solidFill>
        <a:ln w="9525" cmpd="sng">
          <a:noFill/>
        </a:ln>
      </xdr:spPr>
    </xdr:pic>
    <xdr:clientData/>
  </xdr:twoCellAnchor>
  <xdr:twoCellAnchor>
    <xdr:from>
      <xdr:col>4</xdr:col>
      <xdr:colOff>504825</xdr:colOff>
      <xdr:row>118</xdr:row>
      <xdr:rowOff>180975</xdr:rowOff>
    </xdr:from>
    <xdr:to>
      <xdr:col>4</xdr:col>
      <xdr:colOff>1038225</xdr:colOff>
      <xdr:row>120</xdr:row>
      <xdr:rowOff>95250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43725" y="31280100"/>
          <a:ext cx="533400" cy="295275"/>
        </a:xfrm>
        <a:prstGeom prst="rect">
          <a:avLst/>
        </a:prstGeom>
        <a:solidFill>
          <a:srgbClr val="3366FF"/>
        </a:solidFill>
        <a:ln w="9525" cmpd="sng">
          <a:noFill/>
        </a:ln>
      </xdr:spPr>
    </xdr:pic>
    <xdr:clientData/>
  </xdr:twoCellAnchor>
  <xdr:twoCellAnchor>
    <xdr:from>
      <xdr:col>8</xdr:col>
      <xdr:colOff>57150</xdr:colOff>
      <xdr:row>11</xdr:row>
      <xdr:rowOff>190500</xdr:rowOff>
    </xdr:from>
    <xdr:to>
      <xdr:col>9</xdr:col>
      <xdr:colOff>28575</xdr:colOff>
      <xdr:row>12</xdr:row>
      <xdr:rowOff>76200</xdr:rowOff>
    </xdr:to>
    <xdr:sp>
      <xdr:nvSpPr>
        <xdr:cNvPr id="6" name="AutoShape 14"/>
        <xdr:cNvSpPr>
          <a:spLocks/>
        </xdr:cNvSpPr>
      </xdr:nvSpPr>
      <xdr:spPr>
        <a:xfrm>
          <a:off x="11677650" y="4667250"/>
          <a:ext cx="752475" cy="228600"/>
        </a:xfrm>
        <a:custGeom>
          <a:pathLst/>
        </a:custGeom>
        <a:solidFill>
          <a:srgbClr val="3399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514350</xdr:colOff>
      <xdr:row>123</xdr:row>
      <xdr:rowOff>0</xdr:rowOff>
    </xdr:from>
    <xdr:to>
      <xdr:col>4</xdr:col>
      <xdr:colOff>1047750</xdr:colOff>
      <xdr:row>124</xdr:row>
      <xdr:rowOff>104775</xdr:rowOff>
    </xdr:to>
    <xdr:pic>
      <xdr:nvPicPr>
        <xdr:cNvPr id="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0" y="32051625"/>
          <a:ext cx="533400" cy="295275"/>
        </a:xfrm>
        <a:prstGeom prst="rect">
          <a:avLst/>
        </a:prstGeom>
        <a:solidFill>
          <a:srgbClr val="3366FF"/>
        </a:solidFill>
        <a:ln w="9525" cmpd="sng">
          <a:noFill/>
        </a:ln>
      </xdr:spPr>
    </xdr:pic>
    <xdr:clientData/>
  </xdr:twoCellAnchor>
  <xdr:twoCellAnchor>
    <xdr:from>
      <xdr:col>8</xdr:col>
      <xdr:colOff>381000</xdr:colOff>
      <xdr:row>0</xdr:row>
      <xdr:rowOff>0</xdr:rowOff>
    </xdr:from>
    <xdr:to>
      <xdr:col>9</xdr:col>
      <xdr:colOff>514350</xdr:colOff>
      <xdr:row>2</xdr:row>
      <xdr:rowOff>47625</xdr:rowOff>
    </xdr:to>
    <xdr:pic>
      <xdr:nvPicPr>
        <xdr:cNvPr id="8" name="Immagine 19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01500" y="0"/>
          <a:ext cx="914400" cy="923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1323975</xdr:colOff>
      <xdr:row>3</xdr:row>
      <xdr:rowOff>76200</xdr:rowOff>
    </xdr:from>
    <xdr:to>
      <xdr:col>10</xdr:col>
      <xdr:colOff>238125</xdr:colOff>
      <xdr:row>3</xdr:row>
      <xdr:rowOff>76200</xdr:rowOff>
    </xdr:to>
    <xdr:sp>
      <xdr:nvSpPr>
        <xdr:cNvPr id="1" name="Line 1"/>
        <xdr:cNvSpPr>
          <a:spLocks/>
        </xdr:cNvSpPr>
      </xdr:nvSpPr>
      <xdr:spPr>
        <a:xfrm>
          <a:off x="11382375" y="1552575"/>
          <a:ext cx="352425" cy="0"/>
        </a:xfrm>
        <a:prstGeom prst="line">
          <a:avLst/>
        </a:prstGeom>
        <a:noFill/>
        <a:ln w="9360" cmpd="sng">
          <a:solidFill>
            <a:srgbClr val="3C3C3C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771525</xdr:colOff>
      <xdr:row>9</xdr:row>
      <xdr:rowOff>219075</xdr:rowOff>
    </xdr:from>
    <xdr:to>
      <xdr:col>9</xdr:col>
      <xdr:colOff>228600</xdr:colOff>
      <xdr:row>9</xdr:row>
      <xdr:rowOff>219075</xdr:rowOff>
    </xdr:to>
    <xdr:sp>
      <xdr:nvSpPr>
        <xdr:cNvPr id="2" name="Line 2"/>
        <xdr:cNvSpPr>
          <a:spLocks/>
        </xdr:cNvSpPr>
      </xdr:nvSpPr>
      <xdr:spPr>
        <a:xfrm>
          <a:off x="9839325" y="4667250"/>
          <a:ext cx="447675" cy="0"/>
        </a:xfrm>
        <a:prstGeom prst="line">
          <a:avLst/>
        </a:prstGeom>
        <a:noFill/>
        <a:ln w="9360" cmpd="sng">
          <a:solidFill>
            <a:srgbClr val="3C3C3C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771525</xdr:colOff>
      <xdr:row>15</xdr:row>
      <xdr:rowOff>123825</xdr:rowOff>
    </xdr:from>
    <xdr:to>
      <xdr:col>8</xdr:col>
      <xdr:colOff>228600</xdr:colOff>
      <xdr:row>15</xdr:row>
      <xdr:rowOff>123825</xdr:rowOff>
    </xdr:to>
    <xdr:sp>
      <xdr:nvSpPr>
        <xdr:cNvPr id="3" name="Line 3"/>
        <xdr:cNvSpPr>
          <a:spLocks/>
        </xdr:cNvSpPr>
      </xdr:nvSpPr>
      <xdr:spPr>
        <a:xfrm>
          <a:off x="8877300" y="7439025"/>
          <a:ext cx="419100" cy="0"/>
        </a:xfrm>
        <a:prstGeom prst="line">
          <a:avLst/>
        </a:prstGeom>
        <a:noFill/>
        <a:ln w="9360" cmpd="sng">
          <a:solidFill>
            <a:srgbClr val="3C3C3C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1323975</xdr:colOff>
      <xdr:row>5</xdr:row>
      <xdr:rowOff>314325</xdr:rowOff>
    </xdr:from>
    <xdr:to>
      <xdr:col>10</xdr:col>
      <xdr:colOff>238125</xdr:colOff>
      <xdr:row>5</xdr:row>
      <xdr:rowOff>314325</xdr:rowOff>
    </xdr:to>
    <xdr:sp>
      <xdr:nvSpPr>
        <xdr:cNvPr id="4" name="Line 4"/>
        <xdr:cNvSpPr>
          <a:spLocks/>
        </xdr:cNvSpPr>
      </xdr:nvSpPr>
      <xdr:spPr>
        <a:xfrm>
          <a:off x="11382375" y="2343150"/>
          <a:ext cx="352425" cy="0"/>
        </a:xfrm>
        <a:prstGeom prst="line">
          <a:avLst/>
        </a:prstGeom>
        <a:noFill/>
        <a:ln w="9360" cmpd="sng">
          <a:solidFill>
            <a:srgbClr val="3C3C3C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314325</xdr:rowOff>
    </xdr:from>
    <xdr:to>
      <xdr:col>9</xdr:col>
      <xdr:colOff>238125</xdr:colOff>
      <xdr:row>10</xdr:row>
      <xdr:rowOff>314325</xdr:rowOff>
    </xdr:to>
    <xdr:sp>
      <xdr:nvSpPr>
        <xdr:cNvPr id="5" name="Line 5"/>
        <xdr:cNvSpPr>
          <a:spLocks/>
        </xdr:cNvSpPr>
      </xdr:nvSpPr>
      <xdr:spPr>
        <a:xfrm>
          <a:off x="10058400" y="5143500"/>
          <a:ext cx="238125" cy="0"/>
        </a:xfrm>
        <a:prstGeom prst="line">
          <a:avLst/>
        </a:prstGeom>
        <a:noFill/>
        <a:ln w="9360" cmpd="sng">
          <a:solidFill>
            <a:srgbClr val="3C3C3C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314325</xdr:rowOff>
    </xdr:from>
    <xdr:to>
      <xdr:col>8</xdr:col>
      <xdr:colOff>238125</xdr:colOff>
      <xdr:row>17</xdr:row>
      <xdr:rowOff>314325</xdr:rowOff>
    </xdr:to>
    <xdr:sp>
      <xdr:nvSpPr>
        <xdr:cNvPr id="6" name="Line 6"/>
        <xdr:cNvSpPr>
          <a:spLocks/>
        </xdr:cNvSpPr>
      </xdr:nvSpPr>
      <xdr:spPr>
        <a:xfrm>
          <a:off x="9067800" y="8210550"/>
          <a:ext cx="238125" cy="0"/>
        </a:xfrm>
        <a:prstGeom prst="line">
          <a:avLst/>
        </a:prstGeom>
        <a:noFill/>
        <a:ln w="9360" cmpd="sng">
          <a:solidFill>
            <a:srgbClr val="3C3C3C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847725</xdr:colOff>
      <xdr:row>22</xdr:row>
      <xdr:rowOff>95250</xdr:rowOff>
    </xdr:from>
    <xdr:to>
      <xdr:col>7</xdr:col>
      <xdr:colOff>304800</xdr:colOff>
      <xdr:row>22</xdr:row>
      <xdr:rowOff>95250</xdr:rowOff>
    </xdr:to>
    <xdr:sp>
      <xdr:nvSpPr>
        <xdr:cNvPr id="7" name="Line 7"/>
        <xdr:cNvSpPr>
          <a:spLocks/>
        </xdr:cNvSpPr>
      </xdr:nvSpPr>
      <xdr:spPr>
        <a:xfrm>
          <a:off x="7848600" y="11163300"/>
          <a:ext cx="561975" cy="0"/>
        </a:xfrm>
        <a:prstGeom prst="line">
          <a:avLst/>
        </a:prstGeom>
        <a:noFill/>
        <a:ln w="9360" cmpd="sng">
          <a:solidFill>
            <a:srgbClr val="3C3C3C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304800</xdr:rowOff>
    </xdr:from>
    <xdr:to>
      <xdr:col>7</xdr:col>
      <xdr:colOff>238125</xdr:colOff>
      <xdr:row>24</xdr:row>
      <xdr:rowOff>304800</xdr:rowOff>
    </xdr:to>
    <xdr:sp>
      <xdr:nvSpPr>
        <xdr:cNvPr id="8" name="Line 8"/>
        <xdr:cNvSpPr>
          <a:spLocks/>
        </xdr:cNvSpPr>
      </xdr:nvSpPr>
      <xdr:spPr>
        <a:xfrm>
          <a:off x="8105775" y="11906250"/>
          <a:ext cx="238125" cy="0"/>
        </a:xfrm>
        <a:prstGeom prst="line">
          <a:avLst/>
        </a:prstGeom>
        <a:noFill/>
        <a:ln w="9360" cmpd="sng">
          <a:solidFill>
            <a:srgbClr val="3C3C3C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314325</xdr:rowOff>
    </xdr:from>
    <xdr:to>
      <xdr:col>8</xdr:col>
      <xdr:colOff>238125</xdr:colOff>
      <xdr:row>17</xdr:row>
      <xdr:rowOff>314325</xdr:rowOff>
    </xdr:to>
    <xdr:sp>
      <xdr:nvSpPr>
        <xdr:cNvPr id="9" name="Line 9"/>
        <xdr:cNvSpPr>
          <a:spLocks/>
        </xdr:cNvSpPr>
      </xdr:nvSpPr>
      <xdr:spPr>
        <a:xfrm>
          <a:off x="9067800" y="8210550"/>
          <a:ext cx="238125" cy="0"/>
        </a:xfrm>
        <a:prstGeom prst="line">
          <a:avLst/>
        </a:prstGeom>
        <a:noFill/>
        <a:ln w="9360" cmpd="sng">
          <a:solidFill>
            <a:srgbClr val="3C3C3C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304800</xdr:rowOff>
    </xdr:from>
    <xdr:to>
      <xdr:col>7</xdr:col>
      <xdr:colOff>238125</xdr:colOff>
      <xdr:row>24</xdr:row>
      <xdr:rowOff>304800</xdr:rowOff>
    </xdr:to>
    <xdr:sp>
      <xdr:nvSpPr>
        <xdr:cNvPr id="10" name="Line 10"/>
        <xdr:cNvSpPr>
          <a:spLocks/>
        </xdr:cNvSpPr>
      </xdr:nvSpPr>
      <xdr:spPr>
        <a:xfrm>
          <a:off x="8105775" y="11906250"/>
          <a:ext cx="238125" cy="0"/>
        </a:xfrm>
        <a:prstGeom prst="line">
          <a:avLst/>
        </a:prstGeom>
        <a:noFill/>
        <a:ln w="9360" cmpd="sng">
          <a:solidFill>
            <a:srgbClr val="3C3C3C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314325</xdr:rowOff>
    </xdr:from>
    <xdr:to>
      <xdr:col>9</xdr:col>
      <xdr:colOff>238125</xdr:colOff>
      <xdr:row>10</xdr:row>
      <xdr:rowOff>314325</xdr:rowOff>
    </xdr:to>
    <xdr:sp>
      <xdr:nvSpPr>
        <xdr:cNvPr id="11" name="Line 11"/>
        <xdr:cNvSpPr>
          <a:spLocks/>
        </xdr:cNvSpPr>
      </xdr:nvSpPr>
      <xdr:spPr>
        <a:xfrm>
          <a:off x="10058400" y="5143500"/>
          <a:ext cx="238125" cy="0"/>
        </a:xfrm>
        <a:prstGeom prst="line">
          <a:avLst/>
        </a:prstGeom>
        <a:noFill/>
        <a:ln w="9360" cmpd="sng">
          <a:solidFill>
            <a:srgbClr val="3C3C3C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314325</xdr:rowOff>
    </xdr:from>
    <xdr:to>
      <xdr:col>8</xdr:col>
      <xdr:colOff>238125</xdr:colOff>
      <xdr:row>17</xdr:row>
      <xdr:rowOff>314325</xdr:rowOff>
    </xdr:to>
    <xdr:sp>
      <xdr:nvSpPr>
        <xdr:cNvPr id="12" name="Line 12"/>
        <xdr:cNvSpPr>
          <a:spLocks/>
        </xdr:cNvSpPr>
      </xdr:nvSpPr>
      <xdr:spPr>
        <a:xfrm>
          <a:off x="9067800" y="8210550"/>
          <a:ext cx="238125" cy="0"/>
        </a:xfrm>
        <a:prstGeom prst="line">
          <a:avLst/>
        </a:prstGeom>
        <a:noFill/>
        <a:ln w="9360" cmpd="sng">
          <a:solidFill>
            <a:srgbClr val="3C3C3C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314325</xdr:rowOff>
    </xdr:from>
    <xdr:to>
      <xdr:col>8</xdr:col>
      <xdr:colOff>238125</xdr:colOff>
      <xdr:row>17</xdr:row>
      <xdr:rowOff>314325</xdr:rowOff>
    </xdr:to>
    <xdr:sp>
      <xdr:nvSpPr>
        <xdr:cNvPr id="13" name="Line 13"/>
        <xdr:cNvSpPr>
          <a:spLocks/>
        </xdr:cNvSpPr>
      </xdr:nvSpPr>
      <xdr:spPr>
        <a:xfrm>
          <a:off x="9067800" y="8210550"/>
          <a:ext cx="238125" cy="0"/>
        </a:xfrm>
        <a:prstGeom prst="line">
          <a:avLst/>
        </a:prstGeom>
        <a:noFill/>
        <a:ln w="9360" cmpd="sng">
          <a:solidFill>
            <a:srgbClr val="3C3C3C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304800</xdr:rowOff>
    </xdr:from>
    <xdr:to>
      <xdr:col>7</xdr:col>
      <xdr:colOff>238125</xdr:colOff>
      <xdr:row>24</xdr:row>
      <xdr:rowOff>304800</xdr:rowOff>
    </xdr:to>
    <xdr:sp>
      <xdr:nvSpPr>
        <xdr:cNvPr id="14" name="Line 14"/>
        <xdr:cNvSpPr>
          <a:spLocks/>
        </xdr:cNvSpPr>
      </xdr:nvSpPr>
      <xdr:spPr>
        <a:xfrm>
          <a:off x="8105775" y="11906250"/>
          <a:ext cx="238125" cy="0"/>
        </a:xfrm>
        <a:prstGeom prst="line">
          <a:avLst/>
        </a:prstGeom>
        <a:noFill/>
        <a:ln w="9360" cmpd="sng">
          <a:solidFill>
            <a:srgbClr val="3C3C3C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304800</xdr:rowOff>
    </xdr:from>
    <xdr:to>
      <xdr:col>7</xdr:col>
      <xdr:colOff>238125</xdr:colOff>
      <xdr:row>24</xdr:row>
      <xdr:rowOff>304800</xdr:rowOff>
    </xdr:to>
    <xdr:sp>
      <xdr:nvSpPr>
        <xdr:cNvPr id="15" name="Line 15"/>
        <xdr:cNvSpPr>
          <a:spLocks/>
        </xdr:cNvSpPr>
      </xdr:nvSpPr>
      <xdr:spPr>
        <a:xfrm>
          <a:off x="8105775" y="11906250"/>
          <a:ext cx="238125" cy="0"/>
        </a:xfrm>
        <a:prstGeom prst="line">
          <a:avLst/>
        </a:prstGeom>
        <a:noFill/>
        <a:ln w="9360" cmpd="sng">
          <a:solidFill>
            <a:srgbClr val="3C3C3C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304800</xdr:rowOff>
    </xdr:from>
    <xdr:to>
      <xdr:col>7</xdr:col>
      <xdr:colOff>238125</xdr:colOff>
      <xdr:row>24</xdr:row>
      <xdr:rowOff>304800</xdr:rowOff>
    </xdr:to>
    <xdr:sp>
      <xdr:nvSpPr>
        <xdr:cNvPr id="16" name="Line 16"/>
        <xdr:cNvSpPr>
          <a:spLocks/>
        </xdr:cNvSpPr>
      </xdr:nvSpPr>
      <xdr:spPr>
        <a:xfrm>
          <a:off x="8105775" y="11906250"/>
          <a:ext cx="238125" cy="0"/>
        </a:xfrm>
        <a:prstGeom prst="line">
          <a:avLst/>
        </a:prstGeom>
        <a:noFill/>
        <a:ln w="9360" cmpd="sng">
          <a:solidFill>
            <a:srgbClr val="3C3C3C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304800</xdr:rowOff>
    </xdr:from>
    <xdr:to>
      <xdr:col>7</xdr:col>
      <xdr:colOff>238125</xdr:colOff>
      <xdr:row>24</xdr:row>
      <xdr:rowOff>304800</xdr:rowOff>
    </xdr:to>
    <xdr:sp>
      <xdr:nvSpPr>
        <xdr:cNvPr id="17" name="Line 17"/>
        <xdr:cNvSpPr>
          <a:spLocks/>
        </xdr:cNvSpPr>
      </xdr:nvSpPr>
      <xdr:spPr>
        <a:xfrm>
          <a:off x="8105775" y="11906250"/>
          <a:ext cx="238125" cy="0"/>
        </a:xfrm>
        <a:prstGeom prst="line">
          <a:avLst/>
        </a:prstGeom>
        <a:noFill/>
        <a:ln w="9360" cmpd="sng">
          <a:solidFill>
            <a:srgbClr val="3C3C3C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12</xdr:col>
      <xdr:colOff>342900</xdr:colOff>
      <xdr:row>0</xdr:row>
      <xdr:rowOff>152400</xdr:rowOff>
    </xdr:from>
    <xdr:to>
      <xdr:col>12</xdr:col>
      <xdr:colOff>1266825</xdr:colOff>
      <xdr:row>2</xdr:row>
      <xdr:rowOff>95250</xdr:rowOff>
    </xdr:to>
    <xdr:pic>
      <xdr:nvPicPr>
        <xdr:cNvPr id="18" name="Immagine 20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77900" y="152400"/>
          <a:ext cx="923925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266700</xdr:colOff>
      <xdr:row>0</xdr:row>
      <xdr:rowOff>200025</xdr:rowOff>
    </xdr:from>
    <xdr:to>
      <xdr:col>8</xdr:col>
      <xdr:colOff>571500</xdr:colOff>
      <xdr:row>1</xdr:row>
      <xdr:rowOff>495300</xdr:rowOff>
    </xdr:to>
    <xdr:pic>
      <xdr:nvPicPr>
        <xdr:cNvPr id="1" name="Immagine 6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20750" y="200025"/>
          <a:ext cx="914400" cy="923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16</xdr:row>
      <xdr:rowOff>28575</xdr:rowOff>
    </xdr:from>
    <xdr:to>
      <xdr:col>0</xdr:col>
      <xdr:colOff>342900</xdr:colOff>
      <xdr:row>16</xdr:row>
      <xdr:rowOff>180975</xdr:rowOff>
    </xdr:to>
    <xdr:sp>
      <xdr:nvSpPr>
        <xdr:cNvPr id="1" name="Line 1"/>
        <xdr:cNvSpPr>
          <a:spLocks/>
        </xdr:cNvSpPr>
      </xdr:nvSpPr>
      <xdr:spPr>
        <a:xfrm>
          <a:off x="114300" y="5381625"/>
          <a:ext cx="228600" cy="152400"/>
        </a:xfrm>
        <a:prstGeom prst="line">
          <a:avLst/>
        </a:prstGeom>
        <a:noFill/>
        <a:ln w="9360" cmpd="sng">
          <a:solidFill>
            <a:srgbClr val="3C3C3C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285750</xdr:colOff>
      <xdr:row>0</xdr:row>
      <xdr:rowOff>152400</xdr:rowOff>
    </xdr:from>
    <xdr:to>
      <xdr:col>7</xdr:col>
      <xdr:colOff>1209675</xdr:colOff>
      <xdr:row>3</xdr:row>
      <xdr:rowOff>66675</xdr:rowOff>
    </xdr:to>
    <xdr:pic>
      <xdr:nvPicPr>
        <xdr:cNvPr id="2" name="Immagin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152400"/>
          <a:ext cx="923925" cy="933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152400</xdr:colOff>
      <xdr:row>0</xdr:row>
      <xdr:rowOff>9525</xdr:rowOff>
    </xdr:from>
    <xdr:to>
      <xdr:col>8</xdr:col>
      <xdr:colOff>152400</xdr:colOff>
      <xdr:row>1</xdr:row>
      <xdr:rowOff>304800</xdr:rowOff>
    </xdr:to>
    <xdr:pic>
      <xdr:nvPicPr>
        <xdr:cNvPr id="1" name="Immagine 5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15825" y="9525"/>
          <a:ext cx="923925" cy="923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295275</xdr:colOff>
      <xdr:row>0</xdr:row>
      <xdr:rowOff>133350</xdr:rowOff>
    </xdr:from>
    <xdr:to>
      <xdr:col>8</xdr:col>
      <xdr:colOff>600075</xdr:colOff>
      <xdr:row>1</xdr:row>
      <xdr:rowOff>409575</xdr:rowOff>
    </xdr:to>
    <xdr:pic>
      <xdr:nvPicPr>
        <xdr:cNvPr id="1" name="Immagin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25550" y="133350"/>
          <a:ext cx="914400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38100</xdr:colOff>
      <xdr:row>9</xdr:row>
      <xdr:rowOff>247650</xdr:rowOff>
    </xdr:from>
    <xdr:to>
      <xdr:col>12</xdr:col>
      <xdr:colOff>0</xdr:colOff>
      <xdr:row>9</xdr:row>
      <xdr:rowOff>247650</xdr:rowOff>
    </xdr:to>
    <xdr:sp>
      <xdr:nvSpPr>
        <xdr:cNvPr id="1" name="Line 1"/>
        <xdr:cNvSpPr>
          <a:spLocks/>
        </xdr:cNvSpPr>
      </xdr:nvSpPr>
      <xdr:spPr>
        <a:xfrm>
          <a:off x="13820775" y="3600450"/>
          <a:ext cx="523875" cy="0"/>
        </a:xfrm>
        <a:prstGeom prst="line">
          <a:avLst/>
        </a:prstGeom>
        <a:noFill/>
        <a:ln w="9360" cmpd="sng">
          <a:solidFill>
            <a:srgbClr val="3C3C3C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923925</xdr:colOff>
      <xdr:row>3</xdr:row>
      <xdr:rowOff>466725</xdr:rowOff>
    </xdr:to>
    <xdr:pic>
      <xdr:nvPicPr>
        <xdr:cNvPr id="2" name="Immagine 9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44650" y="466725"/>
          <a:ext cx="923925" cy="923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200025</xdr:colOff>
      <xdr:row>0</xdr:row>
      <xdr:rowOff>66675</xdr:rowOff>
    </xdr:from>
    <xdr:to>
      <xdr:col>8</xdr:col>
      <xdr:colOff>438150</xdr:colOff>
      <xdr:row>1</xdr:row>
      <xdr:rowOff>352425</xdr:rowOff>
    </xdr:to>
    <xdr:pic>
      <xdr:nvPicPr>
        <xdr:cNvPr id="1" name="Immagine 7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72925" y="66675"/>
          <a:ext cx="923925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54</xdr:row>
      <xdr:rowOff>190500</xdr:rowOff>
    </xdr:from>
    <xdr:to>
      <xdr:col>1</xdr:col>
      <xdr:colOff>1057275</xdr:colOff>
      <xdr:row>56</xdr:row>
      <xdr:rowOff>57150</xdr:rowOff>
    </xdr:to>
    <xdr:sp>
      <xdr:nvSpPr>
        <xdr:cNvPr id="1" name="AutoShape 3"/>
        <xdr:cNvSpPr>
          <a:spLocks/>
        </xdr:cNvSpPr>
      </xdr:nvSpPr>
      <xdr:spPr>
        <a:xfrm>
          <a:off x="28575" y="12934950"/>
          <a:ext cx="1781175" cy="323850"/>
        </a:xfrm>
        <a:prstGeom prst="roundRect">
          <a:avLst/>
        </a:prstGeom>
        <a:solidFill>
          <a:srgbClr val="99CC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7360" rIns="27360" bIns="27360" anchor="ctr"/>
        <a:p>
          <a:pPr algn="ctr">
            <a:defRPr/>
          </a:pPr>
          <a:r>
            <a:rPr lang="en-US" cap="none" sz="1200" b="1" i="1" u="none" baseline="0">
              <a:solidFill>
                <a:srgbClr val="800000"/>
              </a:solidFill>
              <a:latin typeface="Times New Roman"/>
              <a:ea typeface="Times New Roman"/>
              <a:cs typeface="Times New Roman"/>
            </a:rPr>
            <a:t>Caso  TESSITURA  SLO</a:t>
          </a:r>
        </a:p>
      </xdr:txBody>
    </xdr:sp>
    <xdr:clientData/>
  </xdr:twoCellAnchor>
  <xdr:twoCellAnchor>
    <xdr:from>
      <xdr:col>1</xdr:col>
      <xdr:colOff>962025</xdr:colOff>
      <xdr:row>57</xdr:row>
      <xdr:rowOff>133350</xdr:rowOff>
    </xdr:from>
    <xdr:to>
      <xdr:col>2</xdr:col>
      <xdr:colOff>2162175</xdr:colOff>
      <xdr:row>60</xdr:row>
      <xdr:rowOff>76200</xdr:rowOff>
    </xdr:to>
    <xdr:sp>
      <xdr:nvSpPr>
        <xdr:cNvPr id="2" name="AutoShape 4"/>
        <xdr:cNvSpPr>
          <a:spLocks/>
        </xdr:cNvSpPr>
      </xdr:nvSpPr>
      <xdr:spPr>
        <a:xfrm>
          <a:off x="1714500" y="13563600"/>
          <a:ext cx="4581525" cy="628650"/>
        </a:xfrm>
        <a:prstGeom prst="roundRect">
          <a:avLst/>
        </a:prstGeom>
        <a:solidFill>
          <a:srgbClr val="33CCC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800" b="1" i="1" u="none" baseline="0">
              <a:solidFill>
                <a:srgbClr val="000080"/>
              </a:solidFill>
            </a:rPr>
            <a:t>FULL  COSTING  A  BASE  UNICA</a:t>
          </a:r>
        </a:p>
      </xdr:txBody>
    </xdr:sp>
    <xdr:clientData/>
  </xdr:twoCellAnchor>
  <xdr:twoCellAnchor>
    <xdr:from>
      <xdr:col>2</xdr:col>
      <xdr:colOff>2038350</xdr:colOff>
      <xdr:row>62</xdr:row>
      <xdr:rowOff>28575</xdr:rowOff>
    </xdr:from>
    <xdr:to>
      <xdr:col>3</xdr:col>
      <xdr:colOff>200025</xdr:colOff>
      <xdr:row>64</xdr:row>
      <xdr:rowOff>38100</xdr:rowOff>
    </xdr:to>
    <xdr:grpSp>
      <xdr:nvGrpSpPr>
        <xdr:cNvPr id="3" name="Group 9"/>
        <xdr:cNvGrpSpPr>
          <a:grpSpLocks/>
        </xdr:cNvGrpSpPr>
      </xdr:nvGrpSpPr>
      <xdr:grpSpPr>
        <a:xfrm>
          <a:off x="6172200" y="14601825"/>
          <a:ext cx="666750" cy="466725"/>
          <a:chOff x="10181" y="24435"/>
          <a:chExt cx="1108" cy="739"/>
        </a:xfrm>
        <a:solidFill>
          <a:srgbClr val="FFFFFF"/>
        </a:solidFill>
      </xdr:grpSpPr>
      <xdr:pic>
        <xdr:nvPicPr>
          <xdr:cNvPr id="5" name="Picture 1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340" y="24545"/>
            <a:ext cx="877" cy="549"/>
          </a:xfrm>
          <a:prstGeom prst="rect">
            <a:avLst/>
          </a:prstGeom>
          <a:solidFill>
            <a:srgbClr val="3366FF"/>
          </a:solidFill>
          <a:ln w="9525" cmpd="sng">
            <a:noFill/>
          </a:ln>
        </xdr:spPr>
      </xdr:pic>
    </xdr:grpSp>
    <xdr:clientData/>
  </xdr:twoCellAnchor>
  <xdr:twoCellAnchor>
    <xdr:from>
      <xdr:col>2</xdr:col>
      <xdr:colOff>2038350</xdr:colOff>
      <xdr:row>65</xdr:row>
      <xdr:rowOff>180975</xdr:rowOff>
    </xdr:from>
    <xdr:to>
      <xdr:col>3</xdr:col>
      <xdr:colOff>200025</xdr:colOff>
      <xdr:row>67</xdr:row>
      <xdr:rowOff>190500</xdr:rowOff>
    </xdr:to>
    <xdr:grpSp>
      <xdr:nvGrpSpPr>
        <xdr:cNvPr id="6" name="Group 12"/>
        <xdr:cNvGrpSpPr>
          <a:grpSpLocks/>
        </xdr:cNvGrpSpPr>
      </xdr:nvGrpSpPr>
      <xdr:grpSpPr>
        <a:xfrm>
          <a:off x="6172200" y="15440025"/>
          <a:ext cx="666750" cy="466725"/>
          <a:chOff x="10181" y="25754"/>
          <a:chExt cx="1108" cy="741"/>
        </a:xfrm>
        <a:solidFill>
          <a:srgbClr val="FFFFFF"/>
        </a:solidFill>
      </xdr:grpSpPr>
      <xdr:pic>
        <xdr:nvPicPr>
          <xdr:cNvPr id="8" name="Picture 1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340" y="25863"/>
            <a:ext cx="877" cy="543"/>
          </a:xfrm>
          <a:prstGeom prst="rect">
            <a:avLst/>
          </a:prstGeom>
          <a:solidFill>
            <a:srgbClr val="3366FF"/>
          </a:solidFill>
          <a:ln w="9525" cmpd="sng">
            <a:noFill/>
          </a:ln>
        </xdr:spPr>
      </xdr:pic>
    </xdr:grpSp>
    <xdr:clientData/>
  </xdr:twoCellAnchor>
  <xdr:twoCellAnchor>
    <xdr:from>
      <xdr:col>2</xdr:col>
      <xdr:colOff>2143125</xdr:colOff>
      <xdr:row>69</xdr:row>
      <xdr:rowOff>180975</xdr:rowOff>
    </xdr:from>
    <xdr:to>
      <xdr:col>3</xdr:col>
      <xdr:colOff>171450</xdr:colOff>
      <xdr:row>71</xdr:row>
      <xdr:rowOff>85725</xdr:rowOff>
    </xdr:to>
    <xdr:pic>
      <xdr:nvPicPr>
        <xdr:cNvPr id="9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6975" y="16354425"/>
          <a:ext cx="533400" cy="361950"/>
        </a:xfrm>
        <a:prstGeom prst="rect">
          <a:avLst/>
        </a:prstGeom>
        <a:solidFill>
          <a:srgbClr val="3366FF"/>
        </a:solidFill>
        <a:ln w="9525" cmpd="sng">
          <a:noFill/>
        </a:ln>
      </xdr:spPr>
    </xdr:pic>
    <xdr:clientData/>
  </xdr:twoCellAnchor>
  <xdr:twoCellAnchor>
    <xdr:from>
      <xdr:col>3</xdr:col>
      <xdr:colOff>257175</xdr:colOff>
      <xdr:row>0</xdr:row>
      <xdr:rowOff>9525</xdr:rowOff>
    </xdr:from>
    <xdr:to>
      <xdr:col>4</xdr:col>
      <xdr:colOff>581025</xdr:colOff>
      <xdr:row>2</xdr:row>
      <xdr:rowOff>247650</xdr:rowOff>
    </xdr:to>
    <xdr:pic>
      <xdr:nvPicPr>
        <xdr:cNvPr id="10" name="Immagine 19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96100" y="9525"/>
          <a:ext cx="933450" cy="923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200025</xdr:colOff>
      <xdr:row>0</xdr:row>
      <xdr:rowOff>0</xdr:rowOff>
    </xdr:from>
    <xdr:to>
      <xdr:col>8</xdr:col>
      <xdr:colOff>514350</xdr:colOff>
      <xdr:row>1</xdr:row>
      <xdr:rowOff>419100</xdr:rowOff>
    </xdr:to>
    <xdr:pic>
      <xdr:nvPicPr>
        <xdr:cNvPr id="1" name="Immagine 5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54050" y="0"/>
          <a:ext cx="923925" cy="923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63</xdr:row>
      <xdr:rowOff>152400</xdr:rowOff>
    </xdr:from>
    <xdr:to>
      <xdr:col>0</xdr:col>
      <xdr:colOff>1800225</xdr:colOff>
      <xdr:row>65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19050" y="15401925"/>
          <a:ext cx="1781175" cy="266700"/>
        </a:xfrm>
        <a:prstGeom prst="roundRect">
          <a:avLst/>
        </a:prstGeom>
        <a:solidFill>
          <a:srgbClr val="99CC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7360" rIns="27360" bIns="27360" anchor="ctr"/>
        <a:p>
          <a:pPr algn="ctr">
            <a:defRPr/>
          </a:pPr>
          <a:r>
            <a:rPr lang="en-US" cap="none" sz="1200" b="1" i="1" u="none" baseline="0">
              <a:solidFill>
                <a:srgbClr val="800000"/>
              </a:solidFill>
              <a:latin typeface="Times New Roman"/>
              <a:ea typeface="Times New Roman"/>
              <a:cs typeface="Times New Roman"/>
            </a:rPr>
            <a:t>Caso  TESSITURA  SLO</a:t>
          </a:r>
        </a:p>
      </xdr:txBody>
    </xdr:sp>
    <xdr:clientData/>
  </xdr:twoCellAnchor>
  <xdr:twoCellAnchor>
    <xdr:from>
      <xdr:col>0</xdr:col>
      <xdr:colOff>2038350</xdr:colOff>
      <xdr:row>66</xdr:row>
      <xdr:rowOff>123825</xdr:rowOff>
    </xdr:from>
    <xdr:to>
      <xdr:col>4</xdr:col>
      <xdr:colOff>228600</xdr:colOff>
      <xdr:row>70</xdr:row>
      <xdr:rowOff>85725</xdr:rowOff>
    </xdr:to>
    <xdr:sp>
      <xdr:nvSpPr>
        <xdr:cNvPr id="2" name="AutoShape 2"/>
        <xdr:cNvSpPr>
          <a:spLocks/>
        </xdr:cNvSpPr>
      </xdr:nvSpPr>
      <xdr:spPr>
        <a:xfrm>
          <a:off x="2038350" y="15944850"/>
          <a:ext cx="4781550" cy="723900"/>
        </a:xfrm>
        <a:prstGeom prst="roundRect">
          <a:avLst/>
        </a:prstGeom>
        <a:solidFill>
          <a:srgbClr val="33CCC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800" b="1" i="1" u="none" baseline="0">
              <a:solidFill>
                <a:srgbClr val="000080"/>
              </a:solidFill>
            </a:rPr>
            <a:t>FULL  COSTING  SECONDO  LOGICA  FUNZIONALE</a:t>
          </a:r>
        </a:p>
      </xdr:txBody>
    </xdr:sp>
    <xdr:clientData/>
  </xdr:twoCellAnchor>
  <xdr:twoCellAnchor>
    <xdr:from>
      <xdr:col>4</xdr:col>
      <xdr:colOff>104775</xdr:colOff>
      <xdr:row>72</xdr:row>
      <xdr:rowOff>133350</xdr:rowOff>
    </xdr:from>
    <xdr:to>
      <xdr:col>4</xdr:col>
      <xdr:colOff>638175</xdr:colOff>
      <xdr:row>74</xdr:row>
      <xdr:rowOff>66675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17097375"/>
          <a:ext cx="533400" cy="314325"/>
        </a:xfrm>
        <a:prstGeom prst="rect">
          <a:avLst/>
        </a:prstGeom>
        <a:solidFill>
          <a:srgbClr val="3366FF"/>
        </a:solidFill>
        <a:ln w="9525" cmpd="sng">
          <a:noFill/>
        </a:ln>
      </xdr:spPr>
    </xdr:pic>
    <xdr:clientData/>
  </xdr:twoCellAnchor>
  <xdr:twoCellAnchor>
    <xdr:from>
      <xdr:col>4</xdr:col>
      <xdr:colOff>104775</xdr:colOff>
      <xdr:row>76</xdr:row>
      <xdr:rowOff>47625</xdr:rowOff>
    </xdr:from>
    <xdr:to>
      <xdr:col>4</xdr:col>
      <xdr:colOff>638175</xdr:colOff>
      <xdr:row>77</xdr:row>
      <xdr:rowOff>133350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17773650"/>
          <a:ext cx="533400" cy="276225"/>
        </a:xfrm>
        <a:prstGeom prst="rect">
          <a:avLst/>
        </a:prstGeom>
        <a:solidFill>
          <a:srgbClr val="3366FF"/>
        </a:solidFill>
        <a:ln w="9525" cmpd="sng">
          <a:noFill/>
        </a:ln>
      </xdr:spPr>
    </xdr:pic>
    <xdr:clientData/>
  </xdr:twoCellAnchor>
  <xdr:twoCellAnchor>
    <xdr:from>
      <xdr:col>4</xdr:col>
      <xdr:colOff>114300</xdr:colOff>
      <xdr:row>79</xdr:row>
      <xdr:rowOff>123825</xdr:rowOff>
    </xdr:from>
    <xdr:to>
      <xdr:col>4</xdr:col>
      <xdr:colOff>647700</xdr:colOff>
      <xdr:row>81</xdr:row>
      <xdr:rowOff>47625</xdr:rowOff>
    </xdr:to>
    <xdr:pic>
      <xdr:nvPicPr>
        <xdr:cNvPr id="5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05600" y="18421350"/>
          <a:ext cx="533400" cy="304800"/>
        </a:xfrm>
        <a:prstGeom prst="rect">
          <a:avLst/>
        </a:prstGeom>
        <a:solidFill>
          <a:srgbClr val="3366FF"/>
        </a:solidFill>
        <a:ln w="9525" cmpd="sng">
          <a:noFill/>
        </a:ln>
      </xdr:spPr>
    </xdr:pic>
    <xdr:clientData/>
  </xdr:twoCellAnchor>
  <xdr:twoCellAnchor>
    <xdr:from>
      <xdr:col>5</xdr:col>
      <xdr:colOff>104775</xdr:colOff>
      <xdr:row>7</xdr:row>
      <xdr:rowOff>123825</xdr:rowOff>
    </xdr:from>
    <xdr:to>
      <xdr:col>5</xdr:col>
      <xdr:colOff>647700</xdr:colOff>
      <xdr:row>11</xdr:row>
      <xdr:rowOff>114300</xdr:rowOff>
    </xdr:to>
    <xdr:sp>
      <xdr:nvSpPr>
        <xdr:cNvPr id="6" name="Freeform 17"/>
        <xdr:cNvSpPr>
          <a:spLocks/>
        </xdr:cNvSpPr>
      </xdr:nvSpPr>
      <xdr:spPr>
        <a:xfrm>
          <a:off x="7962900" y="2781300"/>
          <a:ext cx="542925" cy="1400175"/>
        </a:xfrm>
        <a:custGeom>
          <a:pathLst/>
        </a:custGeom>
        <a:noFill/>
        <a:ln w="19080" cmpd="sng">
          <a:solidFill>
            <a:srgbClr val="FF0000"/>
          </a:solidFill>
          <a:prstDash val="dashDot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257175</xdr:colOff>
      <xdr:row>0</xdr:row>
      <xdr:rowOff>0</xdr:rowOff>
    </xdr:from>
    <xdr:to>
      <xdr:col>11</xdr:col>
      <xdr:colOff>1181100</xdr:colOff>
      <xdr:row>1</xdr:row>
      <xdr:rowOff>447675</xdr:rowOff>
    </xdr:to>
    <xdr:pic>
      <xdr:nvPicPr>
        <xdr:cNvPr id="7" name="Immagine 18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525875" y="0"/>
          <a:ext cx="923925" cy="923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sers\Alberto\Downloads\Soluzione%20-%20Tessitura%20SLO-B%20(No%20Activity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ù"/>
      <sheetName val="Input Dati"/>
      <sheetName val="Full Costing Base Unica"/>
      <sheetName val="Full Costing Funzionale"/>
      <sheetName val="Full Costing Gerarchica"/>
      <sheetName val="Raffron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C2:K23"/>
  <sheetViews>
    <sheetView tabSelected="1" workbookViewId="0" topLeftCell="A1">
      <selection activeCell="M16" sqref="M16"/>
    </sheetView>
  </sheetViews>
  <sheetFormatPr defaultColWidth="9.140625" defaultRowHeight="15"/>
  <cols>
    <col min="1" max="26" width="9.140625" style="1" customWidth="1"/>
  </cols>
  <sheetData>
    <row r="2" ht="35.25">
      <c r="C2" s="2" t="s">
        <v>0</v>
      </c>
    </row>
    <row r="3" ht="18">
      <c r="C3" s="3" t="s">
        <v>1</v>
      </c>
    </row>
    <row r="6" spans="3:11" ht="15">
      <c r="C6" s="4"/>
      <c r="D6" s="4"/>
      <c r="E6" s="4"/>
      <c r="F6" s="4"/>
      <c r="G6" s="4"/>
      <c r="H6" s="4"/>
      <c r="I6" s="4"/>
      <c r="J6" s="4"/>
      <c r="K6" s="4"/>
    </row>
    <row r="7" spans="3:11" ht="15">
      <c r="C7" s="4"/>
      <c r="D7" s="4"/>
      <c r="E7" s="4"/>
      <c r="F7" s="4"/>
      <c r="G7" s="4"/>
      <c r="H7" s="4"/>
      <c r="I7" s="4"/>
      <c r="J7" s="4"/>
      <c r="K7" s="4"/>
    </row>
    <row r="8" spans="3:11" ht="15">
      <c r="C8" s="4"/>
      <c r="D8" s="4"/>
      <c r="E8" s="4"/>
      <c r="F8" s="4"/>
      <c r="G8" s="4"/>
      <c r="H8" s="4"/>
      <c r="I8" s="4"/>
      <c r="J8" s="4"/>
      <c r="K8" s="4"/>
    </row>
    <row r="9" spans="3:11" ht="15">
      <c r="C9" s="4"/>
      <c r="D9" s="4"/>
      <c r="E9" s="4"/>
      <c r="F9" s="4"/>
      <c r="G9" s="4"/>
      <c r="H9" s="4"/>
      <c r="I9" s="4"/>
      <c r="J9" s="4"/>
      <c r="K9" s="4"/>
    </row>
    <row r="10" spans="3:11" ht="15">
      <c r="C10" s="4"/>
      <c r="D10" s="4"/>
      <c r="E10" s="4"/>
      <c r="F10" s="4"/>
      <c r="G10" s="4"/>
      <c r="H10" s="4"/>
      <c r="I10" s="4"/>
      <c r="J10" s="4"/>
      <c r="K10" s="4"/>
    </row>
    <row r="11" spans="3:11" ht="15">
      <c r="C11" s="4"/>
      <c r="D11" s="4"/>
      <c r="E11" s="4"/>
      <c r="F11" s="4"/>
      <c r="G11" s="4"/>
      <c r="H11" s="4"/>
      <c r="I11" s="4"/>
      <c r="J11" s="4"/>
      <c r="K11" s="4"/>
    </row>
    <row r="12" spans="3:11" ht="15">
      <c r="C12" s="4"/>
      <c r="D12" s="4"/>
      <c r="E12" s="4"/>
      <c r="F12" s="4"/>
      <c r="G12" s="4"/>
      <c r="H12" s="4"/>
      <c r="I12" s="4"/>
      <c r="J12" s="4"/>
      <c r="K12" s="4"/>
    </row>
    <row r="13" spans="3:11" ht="15">
      <c r="C13" s="4"/>
      <c r="D13" s="4"/>
      <c r="E13" s="4"/>
      <c r="F13" s="4"/>
      <c r="G13" s="4"/>
      <c r="H13" s="4"/>
      <c r="I13" s="4"/>
      <c r="J13" s="4"/>
      <c r="K13" s="4"/>
    </row>
    <row r="14" spans="3:11" ht="15">
      <c r="C14" s="4"/>
      <c r="D14" s="4"/>
      <c r="E14" s="4"/>
      <c r="F14" s="4"/>
      <c r="G14" s="4"/>
      <c r="H14" s="4"/>
      <c r="I14" s="4"/>
      <c r="J14" s="4"/>
      <c r="K14" s="4"/>
    </row>
    <row r="15" spans="3:11" ht="15">
      <c r="C15" s="4"/>
      <c r="D15" s="4"/>
      <c r="E15" s="4"/>
      <c r="F15" s="4"/>
      <c r="G15" s="4"/>
      <c r="H15" s="4"/>
      <c r="I15" s="4"/>
      <c r="J15" s="4"/>
      <c r="K15" s="4"/>
    </row>
    <row r="16" spans="3:11" ht="15">
      <c r="C16" s="4"/>
      <c r="D16" s="4"/>
      <c r="E16" s="4"/>
      <c r="F16" s="4"/>
      <c r="G16" s="4"/>
      <c r="H16" s="4"/>
      <c r="I16" s="4"/>
      <c r="J16" s="4"/>
      <c r="K16" s="4"/>
    </row>
    <row r="17" spans="3:11" ht="15">
      <c r="C17" s="4"/>
      <c r="D17" s="4"/>
      <c r="E17" s="4"/>
      <c r="F17" s="4"/>
      <c r="G17" s="4"/>
      <c r="H17" s="4"/>
      <c r="I17" s="4"/>
      <c r="J17" s="4"/>
      <c r="K17" s="4"/>
    </row>
    <row r="18" spans="3:11" ht="15">
      <c r="C18" s="4"/>
      <c r="D18" s="4"/>
      <c r="E18" s="4"/>
      <c r="F18" s="4"/>
      <c r="G18" s="4"/>
      <c r="H18" s="4"/>
      <c r="I18" s="4"/>
      <c r="J18" s="4"/>
      <c r="K18" s="4"/>
    </row>
    <row r="19" spans="3:11" ht="15">
      <c r="C19" s="4"/>
      <c r="D19" s="4"/>
      <c r="E19" s="4"/>
      <c r="F19" s="4"/>
      <c r="G19" s="4"/>
      <c r="H19" s="4"/>
      <c r="I19" s="4"/>
      <c r="J19" s="4"/>
      <c r="K19" s="4"/>
    </row>
    <row r="20" spans="3:11" ht="15">
      <c r="C20" s="4"/>
      <c r="D20" s="4"/>
      <c r="E20" s="4"/>
      <c r="F20" s="4"/>
      <c r="G20" s="4"/>
      <c r="H20" s="4"/>
      <c r="I20" s="4"/>
      <c r="J20" s="4"/>
      <c r="K20" s="4"/>
    </row>
    <row r="21" spans="3:11" ht="15">
      <c r="C21" s="4"/>
      <c r="D21" s="4"/>
      <c r="E21" s="4"/>
      <c r="F21" s="4"/>
      <c r="G21" s="4"/>
      <c r="H21" s="4"/>
      <c r="I21" s="4"/>
      <c r="J21" s="4"/>
      <c r="K21" s="4"/>
    </row>
    <row r="22" spans="3:11" ht="15">
      <c r="C22" s="4"/>
      <c r="D22" s="4"/>
      <c r="E22" s="4"/>
      <c r="F22" s="4"/>
      <c r="G22" s="4"/>
      <c r="H22" s="4"/>
      <c r="I22" s="4"/>
      <c r="J22" s="4"/>
      <c r="K22" s="4"/>
    </row>
    <row r="23" spans="3:11" ht="15">
      <c r="C23" s="4"/>
      <c r="D23" s="4"/>
      <c r="E23" s="4"/>
      <c r="F23" s="4"/>
      <c r="G23" s="4"/>
      <c r="H23" s="4"/>
      <c r="I23" s="4"/>
      <c r="J23" s="4"/>
      <c r="K23" s="4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15">
    <pageSetUpPr fitToPage="1"/>
  </sheetPr>
  <dimension ref="A1:P38"/>
  <sheetViews>
    <sheetView zoomScale="65" zoomScaleNormal="65" workbookViewId="0" topLeftCell="A23">
      <selection activeCell="A40" sqref="A40"/>
    </sheetView>
  </sheetViews>
  <sheetFormatPr defaultColWidth="9.140625" defaultRowHeight="15"/>
  <cols>
    <col min="1" max="1" width="38.28125" style="5" customWidth="1"/>
    <col min="2" max="8" width="19.421875" style="5" customWidth="1"/>
    <col min="9" max="9" width="11.7109375" style="5" customWidth="1"/>
    <col min="10" max="10" width="25.57421875" style="5" customWidth="1"/>
    <col min="11" max="11" width="16.8515625" style="5" customWidth="1"/>
    <col min="12" max="12" width="19.57421875" style="5" customWidth="1"/>
    <col min="13" max="14" width="15.28125" style="5" customWidth="1"/>
    <col min="15" max="15" width="21.00390625" style="5" customWidth="1"/>
    <col min="16" max="16" width="25.140625" style="5" customWidth="1"/>
    <col min="17" max="16384" width="9.140625" style="5" customWidth="1"/>
  </cols>
  <sheetData>
    <row r="1" spans="1:8" ht="45.75" customHeight="1">
      <c r="A1" s="335" t="s">
        <v>139</v>
      </c>
      <c r="B1" s="335"/>
      <c r="C1" s="335"/>
      <c r="D1" s="335"/>
      <c r="E1" s="335"/>
      <c r="F1" s="335"/>
      <c r="G1" s="335"/>
      <c r="H1" s="335"/>
    </row>
    <row r="2" spans="1:8" ht="23.25" customHeight="1">
      <c r="A2" s="336" t="s">
        <v>72</v>
      </c>
      <c r="B2" s="336"/>
      <c r="C2" s="336"/>
      <c r="D2" s="336"/>
      <c r="E2" s="336"/>
      <c r="F2" s="336"/>
      <c r="G2" s="336"/>
      <c r="H2" s="336"/>
    </row>
    <row r="3" spans="1:8" ht="27" customHeight="1">
      <c r="A3" s="337"/>
      <c r="B3" s="338"/>
      <c r="C3" s="338"/>
      <c r="D3" s="338"/>
      <c r="E3" s="338"/>
      <c r="F3" s="338"/>
      <c r="G3" s="338"/>
      <c r="H3" s="338"/>
    </row>
    <row r="4" spans="1:8" ht="25.5" customHeight="1">
      <c r="A4" s="339"/>
      <c r="B4" s="340" t="s">
        <v>140</v>
      </c>
      <c r="C4" s="340"/>
      <c r="D4" s="340"/>
      <c r="E4" s="340"/>
      <c r="F4" s="341" t="s">
        <v>141</v>
      </c>
      <c r="G4" s="341"/>
      <c r="H4" s="342"/>
    </row>
    <row r="5" spans="1:8" ht="47.25">
      <c r="A5" s="343"/>
      <c r="B5" s="344" t="s">
        <v>67</v>
      </c>
      <c r="C5" s="345" t="s">
        <v>142</v>
      </c>
      <c r="D5" s="344" t="s">
        <v>143</v>
      </c>
      <c r="E5" s="344" t="s">
        <v>144</v>
      </c>
      <c r="F5" s="346" t="s">
        <v>145</v>
      </c>
      <c r="G5" s="345" t="s">
        <v>146</v>
      </c>
      <c r="H5" s="347" t="s">
        <v>7</v>
      </c>
    </row>
    <row r="6" spans="1:8" ht="28.5" customHeight="1">
      <c r="A6" s="348" t="s">
        <v>147</v>
      </c>
      <c r="B6" s="349"/>
      <c r="C6" s="350"/>
      <c r="D6" s="351"/>
      <c r="E6" s="351"/>
      <c r="F6" s="352"/>
      <c r="G6" s="350"/>
      <c r="H6" s="353"/>
    </row>
    <row r="7" spans="1:16" ht="28.5" customHeight="1">
      <c r="A7" s="354" t="s">
        <v>148</v>
      </c>
      <c r="B7" s="349"/>
      <c r="C7" s="350"/>
      <c r="D7" s="351"/>
      <c r="E7" s="351"/>
      <c r="F7" s="352"/>
      <c r="G7" s="350"/>
      <c r="H7" s="353"/>
      <c r="J7" s="39"/>
      <c r="P7" s="39"/>
    </row>
    <row r="8" spans="1:8" ht="28.5" customHeight="1">
      <c r="A8" s="354" t="s">
        <v>149</v>
      </c>
      <c r="B8" s="349"/>
      <c r="C8" s="350"/>
      <c r="D8" s="351"/>
      <c r="E8" s="351"/>
      <c r="F8" s="352"/>
      <c r="G8" s="350"/>
      <c r="H8" s="353"/>
    </row>
    <row r="9" spans="1:16" ht="39.75">
      <c r="A9" s="354" t="s">
        <v>114</v>
      </c>
      <c r="B9" s="351"/>
      <c r="C9" s="349"/>
      <c r="D9" s="351"/>
      <c r="E9" s="351"/>
      <c r="F9" s="352"/>
      <c r="G9" s="350"/>
      <c r="H9" s="353"/>
      <c r="J9" s="355"/>
      <c r="K9" s="356" t="s">
        <v>67</v>
      </c>
      <c r="L9" s="357" t="s">
        <v>142</v>
      </c>
      <c r="M9" s="356" t="s">
        <v>144</v>
      </c>
      <c r="N9" s="356" t="s">
        <v>145</v>
      </c>
      <c r="O9" s="357" t="s">
        <v>146</v>
      </c>
      <c r="P9" s="358" t="s">
        <v>7</v>
      </c>
    </row>
    <row r="10" spans="1:16" ht="31.5" customHeight="1">
      <c r="A10" s="359" t="s">
        <v>115</v>
      </c>
      <c r="B10" s="351"/>
      <c r="C10" s="349"/>
      <c r="D10" s="351"/>
      <c r="E10" s="351"/>
      <c r="F10" s="352"/>
      <c r="G10" s="350"/>
      <c r="H10" s="353"/>
      <c r="J10" s="360" t="s">
        <v>90</v>
      </c>
      <c r="K10" s="361"/>
      <c r="L10" s="361"/>
      <c r="M10" s="361"/>
      <c r="N10" s="361"/>
      <c r="O10" s="361"/>
      <c r="P10" s="362"/>
    </row>
    <row r="11" spans="1:16" ht="27">
      <c r="A11" s="359" t="s">
        <v>34</v>
      </c>
      <c r="B11" s="363"/>
      <c r="C11" s="364"/>
      <c r="D11" s="363"/>
      <c r="E11" s="363"/>
      <c r="F11" s="365"/>
      <c r="G11" s="366"/>
      <c r="H11" s="367"/>
      <c r="J11" s="368" t="s">
        <v>91</v>
      </c>
      <c r="K11" s="369"/>
      <c r="L11" s="369"/>
      <c r="M11" s="369"/>
      <c r="N11" s="369"/>
      <c r="O11" s="369"/>
      <c r="P11" s="370"/>
    </row>
    <row r="12" spans="1:16" ht="27">
      <c r="A12" s="359" t="s">
        <v>92</v>
      </c>
      <c r="B12" s="371"/>
      <c r="C12" s="372"/>
      <c r="D12" s="58"/>
      <c r="E12" s="373"/>
      <c r="F12" s="374"/>
      <c r="G12" s="375"/>
      <c r="H12" s="376"/>
      <c r="J12" s="377" t="s">
        <v>93</v>
      </c>
      <c r="K12" s="378"/>
      <c r="L12" s="378"/>
      <c r="M12" s="378"/>
      <c r="N12" s="378"/>
      <c r="O12" s="378"/>
      <c r="P12" s="379"/>
    </row>
    <row r="13" spans="1:8" ht="28.5" customHeight="1">
      <c r="A13" s="354" t="s">
        <v>116</v>
      </c>
      <c r="B13" s="351"/>
      <c r="C13" s="350"/>
      <c r="D13" s="351"/>
      <c r="E13" s="349"/>
      <c r="F13" s="352"/>
      <c r="G13" s="350"/>
      <c r="H13" s="353"/>
    </row>
    <row r="14" spans="1:8" ht="28.5" customHeight="1">
      <c r="A14" s="359" t="s">
        <v>36</v>
      </c>
      <c r="B14" s="351"/>
      <c r="C14" s="350"/>
      <c r="D14" s="351"/>
      <c r="E14" s="349"/>
      <c r="F14" s="352"/>
      <c r="G14" s="350"/>
      <c r="H14" s="353"/>
    </row>
    <row r="15" spans="1:8" ht="28.5" customHeight="1">
      <c r="A15" s="359" t="s">
        <v>95</v>
      </c>
      <c r="B15" s="351"/>
      <c r="C15" s="350"/>
      <c r="D15" s="349"/>
      <c r="E15" s="351"/>
      <c r="F15" s="352"/>
      <c r="G15" s="350"/>
      <c r="H15" s="353"/>
    </row>
    <row r="16" spans="1:8" ht="28.5" customHeight="1">
      <c r="A16" s="359" t="s">
        <v>96</v>
      </c>
      <c r="B16" s="351"/>
      <c r="C16" s="350"/>
      <c r="D16" s="351"/>
      <c r="E16" s="349"/>
      <c r="F16" s="352"/>
      <c r="G16" s="350"/>
      <c r="H16" s="353"/>
    </row>
    <row r="17" spans="1:8" ht="28.5" customHeight="1">
      <c r="A17" s="359" t="s">
        <v>97</v>
      </c>
      <c r="B17" s="351"/>
      <c r="C17" s="350"/>
      <c r="D17" s="351"/>
      <c r="E17" s="350"/>
      <c r="F17" s="352"/>
      <c r="G17" s="349"/>
      <c r="H17" s="353"/>
    </row>
    <row r="18" spans="1:8" ht="28.5" customHeight="1">
      <c r="A18" s="354" t="s">
        <v>37</v>
      </c>
      <c r="B18" s="351"/>
      <c r="C18" s="350"/>
      <c r="D18" s="351"/>
      <c r="E18" s="351"/>
      <c r="F18" s="380"/>
      <c r="G18" s="350"/>
      <c r="H18" s="353"/>
    </row>
    <row r="19" spans="1:8" ht="28.5" customHeight="1">
      <c r="A19" s="359" t="s">
        <v>40</v>
      </c>
      <c r="B19" s="351"/>
      <c r="C19" s="350"/>
      <c r="D19" s="351"/>
      <c r="E19" s="351"/>
      <c r="F19" s="352"/>
      <c r="G19" s="349"/>
      <c r="H19" s="353"/>
    </row>
    <row r="20" spans="1:8" ht="28.5" customHeight="1">
      <c r="A20" s="381" t="s">
        <v>41</v>
      </c>
      <c r="B20" s="363"/>
      <c r="C20" s="366"/>
      <c r="D20" s="363"/>
      <c r="E20" s="363"/>
      <c r="F20" s="382"/>
      <c r="G20" s="366"/>
      <c r="H20" s="353"/>
    </row>
    <row r="21" spans="1:8" ht="27.75" customHeight="1">
      <c r="A21" s="383" t="s">
        <v>98</v>
      </c>
      <c r="B21" s="384"/>
      <c r="C21" s="384"/>
      <c r="D21" s="384"/>
      <c r="E21" s="384"/>
      <c r="F21" s="385"/>
      <c r="G21" s="384"/>
      <c r="H21" s="386"/>
    </row>
    <row r="22" spans="1:10" s="389" customFormat="1" ht="59.25" customHeight="1">
      <c r="A22" s="387"/>
      <c r="B22" s="388"/>
      <c r="C22" s="388"/>
      <c r="D22" s="388"/>
      <c r="E22" s="388"/>
      <c r="F22" s="388"/>
      <c r="G22" s="388"/>
      <c r="H22" s="388"/>
      <c r="J22" s="390"/>
    </row>
    <row r="23" spans="1:10" s="389" customFormat="1" ht="59.25" customHeight="1">
      <c r="A23" s="39"/>
      <c r="B23" s="5"/>
      <c r="C23" s="5"/>
      <c r="D23" s="5"/>
      <c r="E23" s="5"/>
      <c r="F23" s="5"/>
      <c r="G23" s="39"/>
      <c r="J23" s="390"/>
    </row>
    <row r="24" spans="1:8" s="389" customFormat="1" ht="48">
      <c r="A24" s="391"/>
      <c r="B24" s="392" t="str">
        <f>+B5</f>
        <v>Tessitura</v>
      </c>
      <c r="C24" s="357" t="s">
        <v>142</v>
      </c>
      <c r="D24" s="356" t="s">
        <v>143</v>
      </c>
      <c r="E24" s="356" t="s">
        <v>144</v>
      </c>
      <c r="F24" s="356" t="s">
        <v>145</v>
      </c>
      <c r="G24" s="393" t="s">
        <v>146</v>
      </c>
      <c r="H24" s="388"/>
    </row>
    <row r="25" spans="1:8" s="389" customFormat="1" ht="30">
      <c r="A25" s="394"/>
      <c r="B25" s="395" t="s">
        <v>100</v>
      </c>
      <c r="C25" s="395" t="s">
        <v>150</v>
      </c>
      <c r="D25" s="395" t="s">
        <v>151</v>
      </c>
      <c r="E25" s="395" t="s">
        <v>152</v>
      </c>
      <c r="F25" s="395" t="s">
        <v>153</v>
      </c>
      <c r="G25" s="396" t="s">
        <v>154</v>
      </c>
      <c r="H25" s="388"/>
    </row>
    <row r="26" spans="1:8" ht="30.75" customHeight="1">
      <c r="A26" s="397" t="s">
        <v>155</v>
      </c>
      <c r="B26" s="398"/>
      <c r="C26" s="399"/>
      <c r="D26" s="398"/>
      <c r="E26" s="398"/>
      <c r="F26" s="398"/>
      <c r="G26" s="400"/>
      <c r="H26" s="33"/>
    </row>
    <row r="27" spans="1:8" ht="16.5">
      <c r="A27" s="401" t="s">
        <v>120</v>
      </c>
      <c r="B27" s="402"/>
      <c r="C27" s="402"/>
      <c r="D27" s="402"/>
      <c r="E27" s="402"/>
      <c r="F27" s="402"/>
      <c r="G27" s="403"/>
      <c r="H27" s="33"/>
    </row>
    <row r="28" spans="2:8" ht="47.25" customHeight="1">
      <c r="B28" s="404"/>
      <c r="D28" s="404"/>
      <c r="E28" s="404"/>
      <c r="F28" s="404"/>
      <c r="H28" s="33"/>
    </row>
    <row r="29" spans="1:6" ht="86.25" customHeight="1">
      <c r="A29" s="405" t="s">
        <v>156</v>
      </c>
      <c r="B29" s="405"/>
      <c r="C29" s="405"/>
      <c r="D29" s="405"/>
      <c r="E29" s="405"/>
      <c r="F29" s="405"/>
    </row>
    <row r="30" spans="1:6" ht="52.5" customHeight="1">
      <c r="A30" s="406" t="s">
        <v>155</v>
      </c>
      <c r="B30" s="407" t="s">
        <v>157</v>
      </c>
      <c r="C30" s="407" t="s">
        <v>158</v>
      </c>
      <c r="D30" s="407" t="s">
        <v>159</v>
      </c>
      <c r="E30" s="407" t="s">
        <v>160</v>
      </c>
      <c r="F30" s="408" t="s">
        <v>161</v>
      </c>
    </row>
    <row r="31" spans="1:6" ht="15.75">
      <c r="A31" s="409" t="s">
        <v>162</v>
      </c>
      <c r="B31" s="409"/>
      <c r="C31" s="409"/>
      <c r="D31" s="409"/>
      <c r="E31" s="409"/>
      <c r="F31" s="409"/>
    </row>
    <row r="32" spans="1:6" ht="24" customHeight="1">
      <c r="A32" s="410" t="s">
        <v>163</v>
      </c>
      <c r="B32" s="411"/>
      <c r="C32" s="411"/>
      <c r="D32" s="411"/>
      <c r="E32" s="411"/>
      <c r="F32" s="412"/>
    </row>
    <row r="33" spans="1:6" ht="24" customHeight="1">
      <c r="A33" s="409" t="s">
        <v>164</v>
      </c>
      <c r="B33" s="409"/>
      <c r="C33" s="409"/>
      <c r="D33" s="409"/>
      <c r="E33" s="409"/>
      <c r="F33" s="409"/>
    </row>
    <row r="34" spans="1:6" ht="24" customHeight="1">
      <c r="A34" s="348" t="s">
        <v>165</v>
      </c>
      <c r="B34" s="413"/>
      <c r="C34" s="413"/>
      <c r="D34" s="413"/>
      <c r="E34" s="413"/>
      <c r="F34" s="414"/>
    </row>
    <row r="35" spans="1:6" ht="24" customHeight="1">
      <c r="A35" s="348" t="s">
        <v>166</v>
      </c>
      <c r="B35" s="413"/>
      <c r="C35" s="413"/>
      <c r="D35" s="413"/>
      <c r="E35" s="413"/>
      <c r="F35" s="414"/>
    </row>
    <row r="36" spans="1:6" ht="24" customHeight="1">
      <c r="A36" s="348" t="s">
        <v>167</v>
      </c>
      <c r="B36" s="413"/>
      <c r="C36" s="413"/>
      <c r="D36" s="413"/>
      <c r="E36" s="413"/>
      <c r="F36" s="414"/>
    </row>
    <row r="37" spans="1:6" ht="24" customHeight="1">
      <c r="A37" s="348" t="s">
        <v>168</v>
      </c>
      <c r="B37" s="413"/>
      <c r="C37" s="413"/>
      <c r="D37" s="413"/>
      <c r="E37" s="413"/>
      <c r="F37" s="414"/>
    </row>
    <row r="38" spans="1:6" ht="24" customHeight="1">
      <c r="A38" s="415" t="s">
        <v>169</v>
      </c>
      <c r="B38" s="416"/>
      <c r="C38" s="416"/>
      <c r="D38" s="416"/>
      <c r="E38" s="416"/>
      <c r="F38" s="417"/>
    </row>
  </sheetData>
  <sheetProtection selectLockedCells="1" selectUnlockedCells="1"/>
  <mergeCells count="7">
    <mergeCell ref="A1:H1"/>
    <mergeCell ref="A2:H2"/>
    <mergeCell ref="B4:E4"/>
    <mergeCell ref="F4:G4"/>
    <mergeCell ref="A29:F29"/>
    <mergeCell ref="A31:F31"/>
    <mergeCell ref="A33:F33"/>
  </mergeCells>
  <printOptions horizontalCentered="1"/>
  <pageMargins left="0.19652777777777777" right="0.19652777777777777" top="0.6694444444444445" bottom="0.2361111111111111" header="0.27569444444444446" footer="0.5118055555555555"/>
  <pageSetup fitToHeight="1" fitToWidth="1" horizontalDpi="300" verticalDpi="300" orientation="landscape" paperSize="9"/>
  <headerFooter alignWithMargins="0">
    <oddHeader>&amp;C&amp;"Arial,Regular"&amp;12Tessitura SLO</oddHeader>
  </headerFooter>
  <drawing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oglio11">
    <pageSetUpPr fitToPage="1"/>
  </sheetPr>
  <dimension ref="A1:IV32"/>
  <sheetViews>
    <sheetView zoomScale="65" zoomScaleNormal="65" workbookViewId="0" topLeftCell="A22">
      <selection activeCell="B32" sqref="B32"/>
    </sheetView>
  </sheetViews>
  <sheetFormatPr defaultColWidth="9.140625" defaultRowHeight="15"/>
  <cols>
    <col min="1" max="1" width="27.8515625" style="404" customWidth="1"/>
    <col min="2" max="2" width="14.57421875" style="404" customWidth="1"/>
    <col min="3" max="3" width="14.7109375" style="404" customWidth="1"/>
    <col min="4" max="4" width="15.00390625" style="404" customWidth="1"/>
    <col min="5" max="5" width="15.421875" style="404" customWidth="1"/>
    <col min="6" max="6" width="17.421875" style="404" customWidth="1"/>
    <col min="7" max="7" width="16.57421875" style="404" customWidth="1"/>
    <col min="8" max="8" width="14.421875" style="404" customWidth="1"/>
    <col min="9" max="9" width="14.8515625" style="404" customWidth="1"/>
    <col min="10" max="10" width="21.57421875" style="404" customWidth="1"/>
    <col min="11" max="11" width="19.140625" style="404" customWidth="1"/>
    <col min="12" max="12" width="8.421875" style="404" customWidth="1"/>
    <col min="13" max="13" width="25.00390625" style="404" customWidth="1"/>
    <col min="14" max="16" width="17.8515625" style="404" customWidth="1"/>
    <col min="17" max="17" width="20.140625" style="404" customWidth="1"/>
    <col min="18" max="18" width="16.8515625" style="404" customWidth="1"/>
    <col min="19" max="19" width="9.140625" style="404" customWidth="1"/>
    <col min="20" max="20" width="14.421875" style="404" customWidth="1"/>
    <col min="21" max="16384" width="9.140625" style="404" customWidth="1"/>
  </cols>
  <sheetData>
    <row r="1" spans="1:13" ht="42.75" customHeight="1">
      <c r="A1" s="418" t="s">
        <v>170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</row>
    <row r="2" spans="1:9" ht="33.75" customHeight="1">
      <c r="A2" s="419" t="s">
        <v>171</v>
      </c>
      <c r="B2" s="419"/>
      <c r="C2" s="419"/>
      <c r="D2" s="419"/>
      <c r="E2" s="419"/>
      <c r="F2" s="419"/>
      <c r="G2" s="419"/>
      <c r="H2" s="419"/>
      <c r="I2" s="419"/>
    </row>
    <row r="3" spans="1:11" s="424" customFormat="1" ht="39.75" customHeight="1">
      <c r="A3" s="420"/>
      <c r="B3" s="421" t="s">
        <v>76</v>
      </c>
      <c r="C3" s="421" t="s">
        <v>4</v>
      </c>
      <c r="D3" s="421" t="s">
        <v>5</v>
      </c>
      <c r="E3" s="421" t="s">
        <v>78</v>
      </c>
      <c r="F3" s="421" t="s">
        <v>79</v>
      </c>
      <c r="G3" s="421" t="s">
        <v>80</v>
      </c>
      <c r="H3" s="421" t="s">
        <v>81</v>
      </c>
      <c r="I3" s="421" t="s">
        <v>82</v>
      </c>
      <c r="J3" s="422" t="s">
        <v>7</v>
      </c>
      <c r="K3" s="423"/>
    </row>
    <row r="4" spans="1:25" ht="27">
      <c r="A4" s="425" t="s">
        <v>172</v>
      </c>
      <c r="B4" s="426"/>
      <c r="C4" s="426"/>
      <c r="D4" s="426"/>
      <c r="E4" s="426"/>
      <c r="F4" s="427"/>
      <c r="G4" s="427"/>
      <c r="H4" s="428"/>
      <c r="I4" s="427"/>
      <c r="J4" s="429"/>
      <c r="K4" s="424" t="s">
        <v>173</v>
      </c>
      <c r="L4" s="430"/>
      <c r="M4" s="431"/>
      <c r="O4" s="432"/>
      <c r="P4" s="431"/>
      <c r="Q4" s="431"/>
      <c r="R4" s="431"/>
      <c r="S4" s="431"/>
      <c r="T4" s="431"/>
      <c r="U4" s="431"/>
      <c r="V4" s="431"/>
      <c r="W4" s="431"/>
      <c r="X4" s="431"/>
      <c r="Y4" s="431"/>
    </row>
    <row r="5" spans="1:24" ht="16.5">
      <c r="A5" s="433" t="s">
        <v>174</v>
      </c>
      <c r="B5" s="434"/>
      <c r="C5" s="434"/>
      <c r="D5" s="434"/>
      <c r="E5" s="434"/>
      <c r="F5" s="434"/>
      <c r="G5" s="434"/>
      <c r="H5" s="435"/>
      <c r="I5" s="434"/>
      <c r="J5" s="435"/>
      <c r="K5" s="436"/>
      <c r="O5" s="437"/>
      <c r="P5" s="438"/>
      <c r="Q5" s="439"/>
      <c r="R5" s="438"/>
      <c r="S5" s="439"/>
      <c r="T5" s="438"/>
      <c r="U5" s="439"/>
      <c r="V5" s="438"/>
      <c r="W5" s="439"/>
      <c r="X5" s="438"/>
    </row>
    <row r="6" spans="1:25" ht="73.5" customHeight="1">
      <c r="A6" s="440" t="s">
        <v>175</v>
      </c>
      <c r="B6" s="441"/>
      <c r="C6" s="441"/>
      <c r="D6" s="441"/>
      <c r="E6" s="441"/>
      <c r="F6" s="441"/>
      <c r="G6" s="441"/>
      <c r="H6" s="442"/>
      <c r="I6" s="441"/>
      <c r="J6" s="443"/>
      <c r="K6" s="424" t="s">
        <v>176</v>
      </c>
      <c r="L6" s="424"/>
      <c r="M6" s="424"/>
      <c r="O6" s="444"/>
      <c r="P6" s="439"/>
      <c r="Q6" s="439"/>
      <c r="S6" s="439"/>
      <c r="U6" s="439"/>
      <c r="W6" s="439"/>
      <c r="Y6" s="439"/>
    </row>
    <row r="7" spans="1:15" s="447" customFormat="1" ht="25.5" customHeight="1">
      <c r="A7" s="445" t="s">
        <v>177</v>
      </c>
      <c r="B7" s="446"/>
      <c r="C7" s="446"/>
      <c r="D7" s="446"/>
      <c r="E7" s="446"/>
      <c r="F7" s="446"/>
      <c r="G7" s="446"/>
      <c r="H7" s="446"/>
      <c r="I7" s="446"/>
      <c r="K7" s="436"/>
      <c r="O7" s="448"/>
    </row>
    <row r="8" spans="1:256" ht="59.25" customHeight="1">
      <c r="A8" s="335" t="s">
        <v>178</v>
      </c>
      <c r="B8" s="335"/>
      <c r="C8" s="335"/>
      <c r="D8" s="335"/>
      <c r="E8" s="335"/>
      <c r="F8" s="335"/>
      <c r="G8" s="439"/>
      <c r="H8" s="439"/>
      <c r="I8" s="436"/>
      <c r="O8" s="449"/>
      <c r="IN8" s="450"/>
      <c r="IO8" s="450"/>
      <c r="IP8" s="450"/>
      <c r="IQ8" s="450"/>
      <c r="IR8" s="450"/>
      <c r="IS8" s="450"/>
      <c r="IT8" s="450"/>
      <c r="IU8" s="450"/>
      <c r="IV8" s="450"/>
    </row>
    <row r="9" spans="1:256" ht="32.25" customHeight="1">
      <c r="A9" s="451"/>
      <c r="B9" s="422" t="s">
        <v>76</v>
      </c>
      <c r="C9" s="421" t="s">
        <v>4</v>
      </c>
      <c r="D9" s="421" t="s">
        <v>5</v>
      </c>
      <c r="E9" s="421" t="s">
        <v>78</v>
      </c>
      <c r="F9" s="452"/>
      <c r="G9" s="452"/>
      <c r="H9" s="439"/>
      <c r="I9" s="422" t="s">
        <v>7</v>
      </c>
      <c r="O9" s="449"/>
      <c r="IN9" s="450"/>
      <c r="IO9" s="450"/>
      <c r="IP9" s="450"/>
      <c r="IQ9" s="450"/>
      <c r="IR9" s="450"/>
      <c r="IS9" s="450"/>
      <c r="IT9" s="450"/>
      <c r="IU9" s="450"/>
      <c r="IV9" s="450"/>
    </row>
    <row r="10" spans="1:15" ht="30">
      <c r="A10" s="453" t="s">
        <v>179</v>
      </c>
      <c r="B10" s="454">
        <v>0.85</v>
      </c>
      <c r="C10" s="454">
        <v>0.05</v>
      </c>
      <c r="D10" s="454">
        <v>0.05</v>
      </c>
      <c r="E10" s="454">
        <v>0.05</v>
      </c>
      <c r="I10" s="455">
        <f>SUM(B10:E10)</f>
        <v>1</v>
      </c>
      <c r="J10" s="424" t="s">
        <v>173</v>
      </c>
      <c r="K10" s="431"/>
      <c r="L10" s="431"/>
      <c r="M10" s="456"/>
      <c r="O10" s="449"/>
    </row>
    <row r="11" spans="1:25" ht="63.75" customHeight="1">
      <c r="A11" s="457" t="s">
        <v>180</v>
      </c>
      <c r="B11" s="458">
        <f>+B10*$I$7</f>
        <v>0</v>
      </c>
      <c r="C11" s="458">
        <f>+C10*$I$7</f>
        <v>0</v>
      </c>
      <c r="D11" s="458">
        <f>+D10*$I$7</f>
        <v>0</v>
      </c>
      <c r="E11" s="458">
        <f>+E10*$I$7</f>
        <v>0</v>
      </c>
      <c r="I11" s="459">
        <f>SUM(B11:H11)</f>
        <v>0</v>
      </c>
      <c r="J11" s="424" t="s">
        <v>176</v>
      </c>
      <c r="K11" s="460"/>
      <c r="L11" s="431"/>
      <c r="M11" s="456"/>
      <c r="O11" s="444"/>
      <c r="Q11" s="439"/>
      <c r="S11" s="439"/>
      <c r="U11" s="439"/>
      <c r="W11" s="439"/>
      <c r="Y11" s="439"/>
    </row>
    <row r="12" spans="1:15" s="447" customFormat="1" ht="25.5" customHeight="1">
      <c r="A12" s="461" t="s">
        <v>177</v>
      </c>
      <c r="B12" s="446">
        <f>+B11+B7</f>
        <v>0</v>
      </c>
      <c r="C12" s="462">
        <f>+C11+C7</f>
        <v>0</v>
      </c>
      <c r="D12" s="462">
        <f>+D11+D7</f>
        <v>0</v>
      </c>
      <c r="E12" s="462">
        <f>+E11+E7</f>
        <v>0</v>
      </c>
      <c r="F12" s="463"/>
      <c r="G12" s="463"/>
      <c r="H12" s="463"/>
      <c r="I12" s="5"/>
      <c r="J12" s="439"/>
      <c r="K12" s="404"/>
      <c r="O12" s="464"/>
    </row>
    <row r="13" spans="1:15" s="447" customFormat="1" ht="59.25" customHeight="1">
      <c r="A13" s="335" t="s">
        <v>170</v>
      </c>
      <c r="B13" s="335"/>
      <c r="C13" s="335"/>
      <c r="D13" s="335"/>
      <c r="E13" s="335"/>
      <c r="F13" s="335"/>
      <c r="G13" s="335"/>
      <c r="H13" s="335"/>
      <c r="I13" s="335"/>
      <c r="J13" s="335"/>
      <c r="K13" s="335"/>
      <c r="L13" s="335"/>
      <c r="M13" s="335"/>
      <c r="O13" s="464"/>
    </row>
    <row r="14" spans="1:256" ht="15.75">
      <c r="A14" s="335" t="s">
        <v>181</v>
      </c>
      <c r="B14" s="335"/>
      <c r="C14" s="335"/>
      <c r="D14" s="335"/>
      <c r="E14" s="335"/>
      <c r="F14" s="438"/>
      <c r="G14" s="439"/>
      <c r="H14" s="436"/>
      <c r="I14" s="5"/>
      <c r="J14" s="5"/>
      <c r="O14" s="449"/>
      <c r="IN14" s="450"/>
      <c r="IO14" s="450"/>
      <c r="IP14" s="450"/>
      <c r="IQ14" s="450"/>
      <c r="IR14" s="450"/>
      <c r="IS14" s="450"/>
      <c r="IT14" s="450"/>
      <c r="IU14" s="450"/>
      <c r="IV14" s="450"/>
    </row>
    <row r="15" spans="1:256" ht="31.5">
      <c r="A15" s="451"/>
      <c r="B15" s="422" t="s">
        <v>76</v>
      </c>
      <c r="C15" s="421" t="s">
        <v>4</v>
      </c>
      <c r="D15" s="421" t="s">
        <v>5</v>
      </c>
      <c r="E15" s="421" t="s">
        <v>78</v>
      </c>
      <c r="F15" s="452"/>
      <c r="G15" s="439"/>
      <c r="H15" s="422" t="s">
        <v>7</v>
      </c>
      <c r="I15" s="5"/>
      <c r="J15" s="5"/>
      <c r="O15" s="449"/>
      <c r="IN15" s="450"/>
      <c r="IO15" s="450"/>
      <c r="IP15" s="450"/>
      <c r="IQ15" s="450"/>
      <c r="IR15" s="450"/>
      <c r="IS15" s="450"/>
      <c r="IT15" s="450"/>
      <c r="IU15" s="450"/>
      <c r="IV15" s="450"/>
    </row>
    <row r="16" spans="1:25" ht="30">
      <c r="A16" s="453" t="s">
        <v>182</v>
      </c>
      <c r="B16" s="465">
        <v>8</v>
      </c>
      <c r="C16" s="465">
        <v>2</v>
      </c>
      <c r="D16" s="465">
        <v>2</v>
      </c>
      <c r="E16" s="465">
        <v>4</v>
      </c>
      <c r="H16" s="466">
        <f>SUM(B16:G16)</f>
        <v>16</v>
      </c>
      <c r="I16" s="424" t="s">
        <v>173</v>
      </c>
      <c r="J16" s="424"/>
      <c r="K16" s="424"/>
      <c r="L16" s="424"/>
      <c r="O16" s="452"/>
      <c r="P16" s="431"/>
      <c r="Q16" s="431"/>
      <c r="R16" s="431"/>
      <c r="S16" s="431"/>
      <c r="T16" s="431"/>
      <c r="U16" s="431"/>
      <c r="V16" s="431"/>
      <c r="W16" s="431"/>
      <c r="X16" s="431"/>
      <c r="Y16" s="431"/>
    </row>
    <row r="17" spans="1:15" ht="15.75">
      <c r="A17" s="467" t="s">
        <v>183</v>
      </c>
      <c r="B17" s="468">
        <f>+H7/H16</f>
        <v>0</v>
      </c>
      <c r="C17" s="469">
        <f>+B17</f>
        <v>0</v>
      </c>
      <c r="D17" s="469">
        <f>+C17</f>
        <v>0</v>
      </c>
      <c r="E17" s="469">
        <f>+D17</f>
        <v>0</v>
      </c>
      <c r="H17" s="58"/>
      <c r="O17" s="449"/>
    </row>
    <row r="18" spans="1:15" ht="82.5" customHeight="1">
      <c r="A18" s="457" t="s">
        <v>184</v>
      </c>
      <c r="B18" s="470">
        <f>+B16*B17</f>
        <v>0</v>
      </c>
      <c r="C18" s="470">
        <f>+C16*C17</f>
        <v>0</v>
      </c>
      <c r="D18" s="470">
        <f>+D16*D17</f>
        <v>0</v>
      </c>
      <c r="E18" s="470">
        <f>+E16*E17</f>
        <v>0</v>
      </c>
      <c r="H18" s="471">
        <f>SUM(B18:G18)</f>
        <v>0</v>
      </c>
      <c r="I18" s="424" t="s">
        <v>176</v>
      </c>
      <c r="J18" s="431"/>
      <c r="K18" s="431"/>
      <c r="O18" s="449"/>
    </row>
    <row r="19" spans="1:25" s="447" customFormat="1" ht="25.5" customHeight="1">
      <c r="A19" s="461" t="s">
        <v>177</v>
      </c>
      <c r="B19" s="446">
        <f>+B18+B12</f>
        <v>0</v>
      </c>
      <c r="C19" s="462">
        <f>+C18+C12</f>
        <v>0</v>
      </c>
      <c r="D19" s="462">
        <f>+D18+D12</f>
        <v>0</v>
      </c>
      <c r="E19" s="462">
        <f>+E18+E12</f>
        <v>0</v>
      </c>
      <c r="F19" s="463"/>
      <c r="G19" s="463"/>
      <c r="J19" s="404"/>
      <c r="O19" s="472"/>
      <c r="Q19" s="463"/>
      <c r="S19" s="463"/>
      <c r="U19" s="463"/>
      <c r="V19" s="463"/>
      <c r="W19" s="463"/>
      <c r="X19" s="463"/>
      <c r="Y19" s="463"/>
    </row>
    <row r="20" spans="1:25" s="447" customFormat="1" ht="25.5" customHeight="1">
      <c r="A20" s="473"/>
      <c r="B20" s="463"/>
      <c r="C20" s="463"/>
      <c r="D20" s="463"/>
      <c r="E20" s="463"/>
      <c r="F20" s="463"/>
      <c r="G20" s="463"/>
      <c r="J20" s="404"/>
      <c r="O20" s="472"/>
      <c r="Q20" s="463"/>
      <c r="S20" s="463"/>
      <c r="U20" s="463"/>
      <c r="V20" s="463"/>
      <c r="W20" s="463"/>
      <c r="X20" s="463"/>
      <c r="Y20" s="463"/>
    </row>
    <row r="21" spans="1:256" ht="84.75" customHeight="1">
      <c r="A21" s="335" t="s">
        <v>185</v>
      </c>
      <c r="B21" s="335"/>
      <c r="C21" s="335"/>
      <c r="D21" s="335"/>
      <c r="E21" s="335"/>
      <c r="F21" s="335"/>
      <c r="G21" s="436"/>
      <c r="H21" s="439"/>
      <c r="I21" s="439"/>
      <c r="J21" s="5"/>
      <c r="O21" s="449"/>
      <c r="IN21" s="450"/>
      <c r="IO21" s="450"/>
      <c r="IP21" s="450"/>
      <c r="IQ21" s="450"/>
      <c r="IR21" s="450"/>
      <c r="IS21" s="450"/>
      <c r="IT21" s="450"/>
      <c r="IU21" s="450"/>
      <c r="IV21" s="450"/>
    </row>
    <row r="22" spans="1:256" ht="31.5">
      <c r="A22" s="451"/>
      <c r="B22" s="422" t="s">
        <v>76</v>
      </c>
      <c r="C22" s="421" t="s">
        <v>4</v>
      </c>
      <c r="D22" s="421" t="s">
        <v>5</v>
      </c>
      <c r="E22" s="421" t="s">
        <v>78</v>
      </c>
      <c r="F22" s="439"/>
      <c r="G22" s="422" t="s">
        <v>7</v>
      </c>
      <c r="H22" s="439"/>
      <c r="I22" s="439"/>
      <c r="J22" s="5"/>
      <c r="O22" s="449"/>
      <c r="IN22" s="450"/>
      <c r="IO22" s="450"/>
      <c r="IP22" s="450"/>
      <c r="IQ22" s="450"/>
      <c r="IR22" s="450"/>
      <c r="IS22" s="450"/>
      <c r="IT22" s="450"/>
      <c r="IU22" s="450"/>
      <c r="IV22" s="450"/>
    </row>
    <row r="23" spans="1:15" ht="25.5" customHeight="1">
      <c r="A23" s="474" t="s">
        <v>100</v>
      </c>
      <c r="B23" s="475"/>
      <c r="C23" s="475"/>
      <c r="D23" s="475"/>
      <c r="E23" s="475"/>
      <c r="G23" s="466">
        <f>SUM(B23:F23)</f>
        <v>0</v>
      </c>
      <c r="H23" s="424" t="s">
        <v>173</v>
      </c>
      <c r="I23" s="431"/>
      <c r="J23" s="431"/>
      <c r="O23" s="437"/>
    </row>
    <row r="24" spans="1:15" ht="16.5">
      <c r="A24" s="467" t="s">
        <v>183</v>
      </c>
      <c r="B24" s="476"/>
      <c r="C24" s="476"/>
      <c r="D24" s="476"/>
      <c r="E24" s="476"/>
      <c r="G24" s="58"/>
      <c r="H24" s="431"/>
      <c r="I24" s="431"/>
      <c r="J24" s="431"/>
      <c r="O24" s="449"/>
    </row>
    <row r="25" spans="1:15" ht="54" customHeight="1">
      <c r="A25" s="457" t="s">
        <v>186</v>
      </c>
      <c r="B25" s="441"/>
      <c r="C25" s="441"/>
      <c r="D25" s="441"/>
      <c r="E25" s="441"/>
      <c r="G25" s="471">
        <f>SUM(B25:F25)</f>
        <v>0</v>
      </c>
      <c r="H25" s="424" t="s">
        <v>176</v>
      </c>
      <c r="I25" s="431"/>
      <c r="J25" s="431"/>
      <c r="O25" s="449"/>
    </row>
    <row r="26" spans="1:25" s="447" customFormat="1" ht="25.5" customHeight="1">
      <c r="A26" s="461" t="s">
        <v>177</v>
      </c>
      <c r="B26" s="446"/>
      <c r="C26" s="446"/>
      <c r="D26" s="446"/>
      <c r="E26" s="446"/>
      <c r="F26" s="463"/>
      <c r="O26" s="472"/>
      <c r="Q26" s="463"/>
      <c r="S26" s="463"/>
      <c r="U26" s="463"/>
      <c r="W26" s="463"/>
      <c r="Y26" s="463"/>
    </row>
    <row r="27" spans="1:25" s="447" customFormat="1" ht="60.75" customHeight="1">
      <c r="A27" s="335" t="s">
        <v>187</v>
      </c>
      <c r="B27" s="335"/>
      <c r="C27" s="335"/>
      <c r="D27" s="335"/>
      <c r="E27" s="335"/>
      <c r="F27" s="335"/>
      <c r="O27" s="472"/>
      <c r="Q27" s="463"/>
      <c r="S27" s="463"/>
      <c r="U27" s="463"/>
      <c r="W27" s="463"/>
      <c r="Y27" s="463"/>
    </row>
    <row r="28" spans="1:11" s="424" customFormat="1" ht="126.75" customHeight="1">
      <c r="A28" s="477"/>
      <c r="B28" s="422" t="s">
        <v>188</v>
      </c>
      <c r="C28" s="421" t="s">
        <v>189</v>
      </c>
      <c r="D28" s="421" t="s">
        <v>190</v>
      </c>
      <c r="E28" s="421" t="s">
        <v>191</v>
      </c>
      <c r="F28" s="421" t="s">
        <v>79</v>
      </c>
      <c r="G28" s="452"/>
      <c r="H28" s="452"/>
      <c r="I28" s="452"/>
      <c r="J28" s="452"/>
      <c r="K28" s="452"/>
    </row>
    <row r="29" spans="1:11" s="424" customFormat="1" ht="34.5" customHeight="1">
      <c r="A29" s="422" t="s">
        <v>192</v>
      </c>
      <c r="B29" s="478">
        <f>+B26</f>
        <v>0</v>
      </c>
      <c r="C29" s="478">
        <f>+C26</f>
        <v>0</v>
      </c>
      <c r="D29" s="478">
        <f>+D26</f>
        <v>0</v>
      </c>
      <c r="E29" s="478">
        <f>+E26</f>
        <v>0</v>
      </c>
      <c r="F29" s="479">
        <f>+F7</f>
        <v>0</v>
      </c>
      <c r="G29" s="452" t="s">
        <v>7</v>
      </c>
      <c r="H29" s="452">
        <f>SUM(B29:F29)</f>
        <v>0</v>
      </c>
      <c r="I29" s="452"/>
      <c r="J29" s="452"/>
      <c r="K29" s="452"/>
    </row>
    <row r="30" spans="1:11" s="424" customFormat="1" ht="32.25" customHeight="1">
      <c r="A30" s="420" t="s">
        <v>193</v>
      </c>
      <c r="B30" s="480" t="s">
        <v>100</v>
      </c>
      <c r="C30" s="480" t="s">
        <v>100</v>
      </c>
      <c r="D30" s="480" t="s">
        <v>100</v>
      </c>
      <c r="E30" s="480" t="s">
        <v>100</v>
      </c>
      <c r="F30" s="480" t="s">
        <v>42</v>
      </c>
      <c r="G30" s="452"/>
      <c r="H30" s="452"/>
      <c r="I30" s="452"/>
      <c r="J30" s="452"/>
      <c r="K30" s="452"/>
    </row>
    <row r="31" spans="1:15" s="482" customFormat="1" ht="39.75">
      <c r="A31" s="467" t="s">
        <v>194</v>
      </c>
      <c r="B31" s="481"/>
      <c r="C31" s="481"/>
      <c r="D31" s="481"/>
      <c r="E31" s="481"/>
      <c r="F31" s="481"/>
      <c r="O31" s="483"/>
    </row>
    <row r="32" spans="1:25" ht="27">
      <c r="A32" s="484" t="s">
        <v>195</v>
      </c>
      <c r="B32" s="485"/>
      <c r="C32" s="486"/>
      <c r="D32" s="486"/>
      <c r="E32" s="485"/>
      <c r="F32" s="487"/>
      <c r="O32" s="444"/>
      <c r="Q32" s="439"/>
      <c r="S32" s="439"/>
      <c r="U32" s="439"/>
      <c r="W32" s="439"/>
      <c r="Y32" s="439"/>
    </row>
    <row r="33" ht="25.5" customHeight="1"/>
    <row r="34" ht="25.5" customHeight="1"/>
  </sheetData>
  <sheetProtection selectLockedCells="1" selectUnlockedCells="1"/>
  <mergeCells count="6">
    <mergeCell ref="A2:I2"/>
    <mergeCell ref="A8:F8"/>
    <mergeCell ref="A13:K13"/>
    <mergeCell ref="A14:E14"/>
    <mergeCell ref="A21:F21"/>
    <mergeCell ref="A27:F27"/>
  </mergeCells>
  <printOptions horizontalCentered="1"/>
  <pageMargins left="0.19652777777777777" right="0.19652777777777777" top="0.6694444444444445" bottom="0.2361111111111111" header="0.27569444444444446" footer="0.5118055555555555"/>
  <pageSetup fitToHeight="1" fitToWidth="1" horizontalDpi="300" verticalDpi="300" orientation="landscape" paperSize="9"/>
  <headerFooter alignWithMargins="0">
    <oddHeader>&amp;C&amp;"Arial,Regular"&amp;12Tessitura SLO</oddHeader>
  </headerFooter>
  <rowBreaks count="1" manualBreakCount="1">
    <brk id="20" max="25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oglio12">
    <pageSetUpPr fitToPage="1"/>
  </sheetPr>
  <dimension ref="A1:IV18"/>
  <sheetViews>
    <sheetView zoomScale="65" zoomScaleNormal="65" workbookViewId="0" topLeftCell="A3">
      <selection activeCell="A17" sqref="A17"/>
    </sheetView>
  </sheetViews>
  <sheetFormatPr defaultColWidth="9.140625" defaultRowHeight="15"/>
  <cols>
    <col min="1" max="1" width="36.28125" style="85" customWidth="1"/>
    <col min="2" max="2" width="27.00390625" style="85" customWidth="1"/>
    <col min="3" max="6" width="27.140625" style="85" customWidth="1"/>
    <col min="7" max="7" width="28.421875" style="85" customWidth="1"/>
    <col min="8" max="8" width="9.140625" style="85" customWidth="1"/>
    <col min="9" max="9" width="15.57421875" style="85" customWidth="1"/>
    <col min="10" max="16384" width="9.140625" style="85" customWidth="1"/>
  </cols>
  <sheetData>
    <row r="1" spans="1:7" ht="49.5" customHeight="1">
      <c r="A1" s="488" t="s">
        <v>196</v>
      </c>
      <c r="B1" s="488"/>
      <c r="C1" s="488"/>
      <c r="D1" s="488"/>
      <c r="E1" s="488"/>
      <c r="F1" s="488"/>
      <c r="G1" s="488"/>
    </row>
    <row r="2" spans="1:7" ht="72" customHeight="1">
      <c r="A2" s="489"/>
      <c r="B2" s="266" t="s">
        <v>50</v>
      </c>
      <c r="C2" s="266" t="s">
        <v>51</v>
      </c>
      <c r="D2" s="266" t="s">
        <v>52</v>
      </c>
      <c r="E2" s="266" t="s">
        <v>53</v>
      </c>
      <c r="F2" s="266" t="s">
        <v>54</v>
      </c>
      <c r="G2" s="267" t="s">
        <v>64</v>
      </c>
    </row>
    <row r="3" spans="1:7" ht="43.5" customHeight="1">
      <c r="A3" s="490" t="s">
        <v>55</v>
      </c>
      <c r="B3" s="124"/>
      <c r="C3" s="124"/>
      <c r="D3" s="124"/>
      <c r="E3" s="124"/>
      <c r="F3" s="124"/>
      <c r="G3" s="275"/>
    </row>
    <row r="4" spans="1:256" s="86" customFormat="1" ht="27.75" customHeight="1">
      <c r="A4" s="272" t="s">
        <v>122</v>
      </c>
      <c r="B4" s="273"/>
      <c r="C4" s="273"/>
      <c r="D4" s="273"/>
      <c r="E4" s="273"/>
      <c r="F4" s="273"/>
      <c r="G4" s="491"/>
      <c r="EQ4" s="271"/>
      <c r="ER4" s="271"/>
      <c r="ES4" s="271"/>
      <c r="ET4" s="271"/>
      <c r="EU4" s="271"/>
      <c r="EV4" s="271"/>
      <c r="EW4" s="271"/>
      <c r="EX4" s="271"/>
      <c r="EY4" s="271"/>
      <c r="EZ4" s="271"/>
      <c r="FA4" s="271"/>
      <c r="FB4" s="271"/>
      <c r="FC4" s="271"/>
      <c r="FD4" s="271"/>
      <c r="FE4" s="271"/>
      <c r="FF4" s="271"/>
      <c r="FG4" s="271"/>
      <c r="FH4" s="271"/>
      <c r="FI4" s="271"/>
      <c r="FJ4" s="271"/>
      <c r="FK4" s="271"/>
      <c r="FL4" s="271"/>
      <c r="FM4" s="271"/>
      <c r="FN4" s="271"/>
      <c r="FO4" s="271"/>
      <c r="FP4" s="271"/>
      <c r="FQ4" s="271"/>
      <c r="FR4" s="271"/>
      <c r="FS4" s="271"/>
      <c r="FT4" s="271"/>
      <c r="FU4" s="271"/>
      <c r="FV4" s="271"/>
      <c r="FW4" s="271"/>
      <c r="FX4" s="271"/>
      <c r="FY4" s="271"/>
      <c r="FZ4" s="271"/>
      <c r="GA4" s="271"/>
      <c r="GB4" s="271"/>
      <c r="GC4" s="271"/>
      <c r="GD4" s="271"/>
      <c r="GE4" s="271"/>
      <c r="GF4" s="271"/>
      <c r="GG4" s="271"/>
      <c r="GH4" s="271"/>
      <c r="GI4" s="271"/>
      <c r="GJ4" s="271"/>
      <c r="GK4" s="271"/>
      <c r="GL4" s="271"/>
      <c r="GM4" s="271"/>
      <c r="GN4" s="271"/>
      <c r="GO4" s="271"/>
      <c r="GP4" s="271"/>
      <c r="GQ4" s="271"/>
      <c r="GR4" s="271"/>
      <c r="GS4" s="271"/>
      <c r="GT4" s="271"/>
      <c r="GU4" s="271"/>
      <c r="GV4" s="271"/>
      <c r="GW4" s="271"/>
      <c r="GX4" s="271"/>
      <c r="GY4" s="271"/>
      <c r="GZ4" s="271"/>
      <c r="HA4" s="271"/>
      <c r="HB4" s="271"/>
      <c r="HC4" s="271"/>
      <c r="HD4" s="271"/>
      <c r="HE4" s="271"/>
      <c r="HF4" s="271"/>
      <c r="HG4" s="271"/>
      <c r="HH4" s="271"/>
      <c r="HI4" s="271"/>
      <c r="HJ4" s="271"/>
      <c r="HK4" s="271"/>
      <c r="HL4" s="271"/>
      <c r="HM4" s="271"/>
      <c r="HN4" s="271"/>
      <c r="HO4" s="271"/>
      <c r="HP4" s="271"/>
      <c r="HQ4" s="271"/>
      <c r="HR4" s="271"/>
      <c r="HS4" s="271"/>
      <c r="HT4" s="271"/>
      <c r="HU4" s="271"/>
      <c r="HV4" s="271"/>
      <c r="HW4" s="271"/>
      <c r="HX4" s="271"/>
      <c r="HY4" s="271"/>
      <c r="HZ4" s="271"/>
      <c r="IA4" s="271"/>
      <c r="IB4" s="271"/>
      <c r="IC4" s="271"/>
      <c r="ID4" s="271"/>
      <c r="IE4" s="271"/>
      <c r="IF4" s="271"/>
      <c r="IG4" s="271"/>
      <c r="IH4" s="271"/>
      <c r="II4" s="271"/>
      <c r="IJ4" s="271"/>
      <c r="IK4" s="271"/>
      <c r="IL4" s="271"/>
      <c r="IM4" s="271"/>
      <c r="IN4" s="271"/>
      <c r="IO4" s="271"/>
      <c r="IP4" s="271"/>
      <c r="IQ4" s="271"/>
      <c r="IR4" s="271"/>
      <c r="IS4" s="271"/>
      <c r="IT4" s="271"/>
      <c r="IU4" s="271"/>
      <c r="IV4" s="271"/>
    </row>
    <row r="5" spans="1:256" s="86" customFormat="1" ht="27.75" customHeight="1">
      <c r="A5" s="272" t="s">
        <v>197</v>
      </c>
      <c r="B5" s="273"/>
      <c r="C5" s="99"/>
      <c r="D5" s="99"/>
      <c r="E5" s="99"/>
      <c r="F5" s="99"/>
      <c r="G5" s="491"/>
      <c r="EQ5" s="271"/>
      <c r="ER5" s="271"/>
      <c r="ES5" s="271"/>
      <c r="ET5" s="271"/>
      <c r="EU5" s="271"/>
      <c r="EV5" s="271"/>
      <c r="EW5" s="271"/>
      <c r="EX5" s="271"/>
      <c r="EY5" s="271"/>
      <c r="EZ5" s="271"/>
      <c r="FA5" s="271"/>
      <c r="FB5" s="271"/>
      <c r="FC5" s="271"/>
      <c r="FD5" s="271"/>
      <c r="FE5" s="271"/>
      <c r="FF5" s="271"/>
      <c r="FG5" s="271"/>
      <c r="FH5" s="271"/>
      <c r="FI5" s="271"/>
      <c r="FJ5" s="271"/>
      <c r="FK5" s="271"/>
      <c r="FL5" s="271"/>
      <c r="FM5" s="271"/>
      <c r="FN5" s="271"/>
      <c r="FO5" s="271"/>
      <c r="FP5" s="271"/>
      <c r="FQ5" s="271"/>
      <c r="FR5" s="271"/>
      <c r="FS5" s="271"/>
      <c r="FT5" s="271"/>
      <c r="FU5" s="271"/>
      <c r="FV5" s="271"/>
      <c r="FW5" s="271"/>
      <c r="FX5" s="271"/>
      <c r="FY5" s="271"/>
      <c r="FZ5" s="271"/>
      <c r="GA5" s="271"/>
      <c r="GB5" s="271"/>
      <c r="GC5" s="271"/>
      <c r="GD5" s="271"/>
      <c r="GE5" s="271"/>
      <c r="GF5" s="271"/>
      <c r="GG5" s="271"/>
      <c r="GH5" s="271"/>
      <c r="GI5" s="271"/>
      <c r="GJ5" s="271"/>
      <c r="GK5" s="271"/>
      <c r="GL5" s="271"/>
      <c r="GM5" s="271"/>
      <c r="GN5" s="271"/>
      <c r="GO5" s="271"/>
      <c r="GP5" s="271"/>
      <c r="GQ5" s="271"/>
      <c r="GR5" s="271"/>
      <c r="GS5" s="271"/>
      <c r="GT5" s="271"/>
      <c r="GU5" s="271"/>
      <c r="GV5" s="271"/>
      <c r="GW5" s="271"/>
      <c r="GX5" s="271"/>
      <c r="GY5" s="271"/>
      <c r="GZ5" s="271"/>
      <c r="HA5" s="271"/>
      <c r="HB5" s="271"/>
      <c r="HC5" s="271"/>
      <c r="HD5" s="271"/>
      <c r="HE5" s="271"/>
      <c r="HF5" s="271"/>
      <c r="HG5" s="271"/>
      <c r="HH5" s="271"/>
      <c r="HI5" s="271"/>
      <c r="HJ5" s="271"/>
      <c r="HK5" s="271"/>
      <c r="HL5" s="271"/>
      <c r="HM5" s="271"/>
      <c r="HN5" s="271"/>
      <c r="HO5" s="271"/>
      <c r="HP5" s="271"/>
      <c r="HQ5" s="271"/>
      <c r="HR5" s="271"/>
      <c r="HS5" s="271"/>
      <c r="HT5" s="271"/>
      <c r="HU5" s="271"/>
      <c r="HV5" s="271"/>
      <c r="HW5" s="271"/>
      <c r="HX5" s="271"/>
      <c r="HY5" s="271"/>
      <c r="HZ5" s="271"/>
      <c r="IA5" s="271"/>
      <c r="IB5" s="271"/>
      <c r="IC5" s="271"/>
      <c r="ID5" s="271"/>
      <c r="IE5" s="271"/>
      <c r="IF5" s="271"/>
      <c r="IG5" s="271"/>
      <c r="IH5" s="271"/>
      <c r="II5" s="271"/>
      <c r="IJ5" s="271"/>
      <c r="IK5" s="271"/>
      <c r="IL5" s="271"/>
      <c r="IM5" s="271"/>
      <c r="IN5" s="271"/>
      <c r="IO5" s="271"/>
      <c r="IP5" s="271"/>
      <c r="IQ5" s="271"/>
      <c r="IR5" s="271"/>
      <c r="IS5" s="271"/>
      <c r="IT5" s="271"/>
      <c r="IU5" s="271"/>
      <c r="IV5" s="271"/>
    </row>
    <row r="6" spans="1:256" s="86" customFormat="1" ht="27.75" customHeight="1">
      <c r="A6" s="272" t="s">
        <v>198</v>
      </c>
      <c r="B6" s="269"/>
      <c r="C6" s="269"/>
      <c r="D6" s="269"/>
      <c r="E6" s="269"/>
      <c r="F6" s="269"/>
      <c r="G6" s="491"/>
      <c r="EQ6" s="271"/>
      <c r="ER6" s="271"/>
      <c r="ES6" s="271"/>
      <c r="ET6" s="271"/>
      <c r="EU6" s="271"/>
      <c r="EV6" s="271"/>
      <c r="EW6" s="271"/>
      <c r="EX6" s="271"/>
      <c r="EY6" s="271"/>
      <c r="EZ6" s="271"/>
      <c r="FA6" s="271"/>
      <c r="FB6" s="271"/>
      <c r="FC6" s="271"/>
      <c r="FD6" s="271"/>
      <c r="FE6" s="271"/>
      <c r="FF6" s="271"/>
      <c r="FG6" s="271"/>
      <c r="FH6" s="271"/>
      <c r="FI6" s="271"/>
      <c r="FJ6" s="271"/>
      <c r="FK6" s="271"/>
      <c r="FL6" s="271"/>
      <c r="FM6" s="271"/>
      <c r="FN6" s="271"/>
      <c r="FO6" s="271"/>
      <c r="FP6" s="271"/>
      <c r="FQ6" s="271"/>
      <c r="FR6" s="271"/>
      <c r="FS6" s="271"/>
      <c r="FT6" s="271"/>
      <c r="FU6" s="271"/>
      <c r="FV6" s="271"/>
      <c r="FW6" s="271"/>
      <c r="FX6" s="271"/>
      <c r="FY6" s="271"/>
      <c r="FZ6" s="271"/>
      <c r="GA6" s="271"/>
      <c r="GB6" s="271"/>
      <c r="GC6" s="271"/>
      <c r="GD6" s="271"/>
      <c r="GE6" s="271"/>
      <c r="GF6" s="271"/>
      <c r="GG6" s="271"/>
      <c r="GH6" s="271"/>
      <c r="GI6" s="271"/>
      <c r="GJ6" s="271"/>
      <c r="GK6" s="271"/>
      <c r="GL6" s="271"/>
      <c r="GM6" s="271"/>
      <c r="GN6" s="271"/>
      <c r="GO6" s="271"/>
      <c r="GP6" s="271"/>
      <c r="GQ6" s="271"/>
      <c r="GR6" s="271"/>
      <c r="GS6" s="271"/>
      <c r="GT6" s="271"/>
      <c r="GU6" s="271"/>
      <c r="GV6" s="271"/>
      <c r="GW6" s="271"/>
      <c r="GX6" s="271"/>
      <c r="GY6" s="271"/>
      <c r="GZ6" s="271"/>
      <c r="HA6" s="271"/>
      <c r="HB6" s="271"/>
      <c r="HC6" s="271"/>
      <c r="HD6" s="271"/>
      <c r="HE6" s="271"/>
      <c r="HF6" s="271"/>
      <c r="HG6" s="271"/>
      <c r="HH6" s="271"/>
      <c r="HI6" s="271"/>
      <c r="HJ6" s="271"/>
      <c r="HK6" s="271"/>
      <c r="HL6" s="271"/>
      <c r="HM6" s="271"/>
      <c r="HN6" s="271"/>
      <c r="HO6" s="271"/>
      <c r="HP6" s="271"/>
      <c r="HQ6" s="271"/>
      <c r="HR6" s="271"/>
      <c r="HS6" s="271"/>
      <c r="HT6" s="271"/>
      <c r="HU6" s="271"/>
      <c r="HV6" s="271"/>
      <c r="HW6" s="271"/>
      <c r="HX6" s="271"/>
      <c r="HY6" s="271"/>
      <c r="HZ6" s="271"/>
      <c r="IA6" s="271"/>
      <c r="IB6" s="271"/>
      <c r="IC6" s="271"/>
      <c r="ID6" s="271"/>
      <c r="IE6" s="271"/>
      <c r="IF6" s="271"/>
      <c r="IG6" s="271"/>
      <c r="IH6" s="271"/>
      <c r="II6" s="271"/>
      <c r="IJ6" s="271"/>
      <c r="IK6" s="271"/>
      <c r="IL6" s="271"/>
      <c r="IM6" s="271"/>
      <c r="IN6" s="271"/>
      <c r="IO6" s="271"/>
      <c r="IP6" s="271"/>
      <c r="IQ6" s="271"/>
      <c r="IR6" s="271"/>
      <c r="IS6" s="271"/>
      <c r="IT6" s="271"/>
      <c r="IU6" s="271"/>
      <c r="IV6" s="271"/>
    </row>
    <row r="7" spans="1:256" s="86" customFormat="1" ht="43.5" customHeight="1">
      <c r="A7" s="276" t="s">
        <v>59</v>
      </c>
      <c r="B7" s="277"/>
      <c r="C7" s="277"/>
      <c r="D7" s="277"/>
      <c r="E7" s="277"/>
      <c r="F7" s="277"/>
      <c r="G7" s="275"/>
      <c r="I7" s="492"/>
      <c r="EQ7" s="271"/>
      <c r="ER7" s="271"/>
      <c r="ES7" s="271"/>
      <c r="ET7" s="271"/>
      <c r="EU7" s="271"/>
      <c r="EV7" s="271"/>
      <c r="EW7" s="271"/>
      <c r="EX7" s="271"/>
      <c r="EY7" s="271"/>
      <c r="EZ7" s="271"/>
      <c r="FA7" s="271"/>
      <c r="FB7" s="271"/>
      <c r="FC7" s="271"/>
      <c r="FD7" s="271"/>
      <c r="FE7" s="271"/>
      <c r="FF7" s="271"/>
      <c r="FG7" s="271"/>
      <c r="FH7" s="271"/>
      <c r="FI7" s="271"/>
      <c r="FJ7" s="271"/>
      <c r="FK7" s="271"/>
      <c r="FL7" s="271"/>
      <c r="FM7" s="271"/>
      <c r="FN7" s="271"/>
      <c r="FO7" s="271"/>
      <c r="FP7" s="271"/>
      <c r="FQ7" s="271"/>
      <c r="FR7" s="271"/>
      <c r="FS7" s="271"/>
      <c r="FT7" s="271"/>
      <c r="FU7" s="271"/>
      <c r="FV7" s="271"/>
      <c r="FW7" s="271"/>
      <c r="FX7" s="271"/>
      <c r="FY7" s="271"/>
      <c r="FZ7" s="271"/>
      <c r="GA7" s="271"/>
      <c r="GB7" s="271"/>
      <c r="GC7" s="271"/>
      <c r="GD7" s="271"/>
      <c r="GE7" s="271"/>
      <c r="GF7" s="271"/>
      <c r="GG7" s="271"/>
      <c r="GH7" s="271"/>
      <c r="GI7" s="271"/>
      <c r="GJ7" s="271"/>
      <c r="GK7" s="271"/>
      <c r="GL7" s="271"/>
      <c r="GM7" s="271"/>
      <c r="GN7" s="271"/>
      <c r="GO7" s="271"/>
      <c r="GP7" s="271"/>
      <c r="GQ7" s="271"/>
      <c r="GR7" s="271"/>
      <c r="GS7" s="271"/>
      <c r="GT7" s="271"/>
      <c r="GU7" s="271"/>
      <c r="GV7" s="271"/>
      <c r="GW7" s="271"/>
      <c r="GX7" s="271"/>
      <c r="GY7" s="271"/>
      <c r="GZ7" s="271"/>
      <c r="HA7" s="271"/>
      <c r="HB7" s="271"/>
      <c r="HC7" s="271"/>
      <c r="HD7" s="271"/>
      <c r="HE7" s="271"/>
      <c r="HF7" s="271"/>
      <c r="HG7" s="271"/>
      <c r="HH7" s="271"/>
      <c r="HI7" s="271"/>
      <c r="HJ7" s="271"/>
      <c r="HK7" s="271"/>
      <c r="HL7" s="271"/>
      <c r="HM7" s="271"/>
      <c r="HN7" s="271"/>
      <c r="HO7" s="271"/>
      <c r="HP7" s="271"/>
      <c r="HQ7" s="271"/>
      <c r="HR7" s="271"/>
      <c r="HS7" s="271"/>
      <c r="HT7" s="271"/>
      <c r="HU7" s="271"/>
      <c r="HV7" s="271"/>
      <c r="HW7" s="271"/>
      <c r="HX7" s="271"/>
      <c r="HY7" s="271"/>
      <c r="HZ7" s="271"/>
      <c r="IA7" s="271"/>
      <c r="IB7" s="271"/>
      <c r="IC7" s="271"/>
      <c r="ID7" s="271"/>
      <c r="IE7" s="271"/>
      <c r="IF7" s="271"/>
      <c r="IG7" s="271"/>
      <c r="IH7" s="271"/>
      <c r="II7" s="271"/>
      <c r="IJ7" s="271"/>
      <c r="IK7" s="271"/>
      <c r="IL7" s="271"/>
      <c r="IM7" s="271"/>
      <c r="IN7" s="271"/>
      <c r="IO7" s="271"/>
      <c r="IP7" s="271"/>
      <c r="IQ7" s="271"/>
      <c r="IR7" s="271"/>
      <c r="IS7" s="271"/>
      <c r="IT7" s="271"/>
      <c r="IU7" s="271"/>
      <c r="IV7" s="271"/>
    </row>
    <row r="8" spans="1:9" s="86" customFormat="1" ht="43.5" customHeight="1">
      <c r="A8" s="276" t="s">
        <v>199</v>
      </c>
      <c r="B8" s="269"/>
      <c r="C8" s="269"/>
      <c r="D8" s="269"/>
      <c r="E8" s="269"/>
      <c r="F8" s="269"/>
      <c r="G8" s="491"/>
      <c r="I8" s="492"/>
    </row>
    <row r="9" spans="1:7" ht="43.5" customHeight="1">
      <c r="A9" s="493" t="s">
        <v>66</v>
      </c>
      <c r="B9" s="494"/>
      <c r="C9" s="128"/>
      <c r="D9" s="128"/>
      <c r="E9" s="128"/>
      <c r="F9" s="128"/>
      <c r="G9" s="495"/>
    </row>
    <row r="10" spans="1:116" s="135" customFormat="1" ht="43.5" customHeight="1">
      <c r="A10" s="496" t="s">
        <v>200</v>
      </c>
      <c r="B10" s="131"/>
      <c r="C10" s="131"/>
      <c r="D10" s="131"/>
      <c r="E10" s="131"/>
      <c r="F10" s="131"/>
      <c r="G10" s="497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4"/>
      <c r="BG10" s="134"/>
      <c r="BH10" s="134"/>
      <c r="BI10" s="134"/>
      <c r="BJ10" s="134"/>
      <c r="BK10" s="134"/>
      <c r="BL10" s="134"/>
      <c r="BM10" s="134"/>
      <c r="BN10" s="134"/>
      <c r="BO10" s="134"/>
      <c r="BP10" s="134"/>
      <c r="BQ10" s="134"/>
      <c r="BR10" s="134"/>
      <c r="BS10" s="134"/>
      <c r="BT10" s="134"/>
      <c r="BU10" s="134"/>
      <c r="BV10" s="134"/>
      <c r="BW10" s="134"/>
      <c r="BX10" s="134"/>
      <c r="BY10" s="134"/>
      <c r="BZ10" s="134"/>
      <c r="CA10" s="134"/>
      <c r="CB10" s="134"/>
      <c r="CC10" s="134"/>
      <c r="CD10" s="134"/>
      <c r="CE10" s="134"/>
      <c r="CF10" s="134"/>
      <c r="CG10" s="134"/>
      <c r="CH10" s="134"/>
      <c r="CI10" s="134"/>
      <c r="CJ10" s="134"/>
      <c r="CK10" s="134"/>
      <c r="CL10" s="134"/>
      <c r="CM10" s="134"/>
      <c r="CN10" s="134"/>
      <c r="CO10" s="134"/>
      <c r="CP10" s="134"/>
      <c r="CQ10" s="134"/>
      <c r="CR10" s="134"/>
      <c r="CS10" s="134"/>
      <c r="CT10" s="134"/>
      <c r="CU10" s="134"/>
      <c r="CV10" s="134"/>
      <c r="CW10" s="134"/>
      <c r="CX10" s="134"/>
      <c r="CY10" s="134"/>
      <c r="CZ10" s="134"/>
      <c r="DA10" s="134"/>
      <c r="DB10" s="134"/>
      <c r="DC10" s="134"/>
      <c r="DD10" s="134"/>
      <c r="DE10" s="134"/>
      <c r="DF10" s="134"/>
      <c r="DG10" s="134"/>
      <c r="DH10" s="134"/>
      <c r="DI10" s="134"/>
      <c r="DJ10" s="134"/>
      <c r="DK10" s="134"/>
      <c r="DL10" s="134"/>
    </row>
    <row r="11" spans="1:116" s="135" customFormat="1" ht="43.5" customHeight="1">
      <c r="A11" s="496" t="s">
        <v>201</v>
      </c>
      <c r="B11" s="131"/>
      <c r="C11" s="131"/>
      <c r="D11" s="131"/>
      <c r="E11" s="131"/>
      <c r="F11" s="131"/>
      <c r="G11" s="497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134"/>
      <c r="BD11" s="134"/>
      <c r="BE11" s="134"/>
      <c r="BF11" s="134"/>
      <c r="BG11" s="134"/>
      <c r="BH11" s="134"/>
      <c r="BI11" s="134"/>
      <c r="BJ11" s="134"/>
      <c r="BK11" s="134"/>
      <c r="BL11" s="134"/>
      <c r="BM11" s="134"/>
      <c r="BN11" s="134"/>
      <c r="BO11" s="134"/>
      <c r="BP11" s="134"/>
      <c r="BQ11" s="134"/>
      <c r="BR11" s="134"/>
      <c r="BS11" s="134"/>
      <c r="BT11" s="134"/>
      <c r="BU11" s="134"/>
      <c r="BV11" s="134"/>
      <c r="BW11" s="134"/>
      <c r="BX11" s="134"/>
      <c r="BY11" s="134"/>
      <c r="BZ11" s="134"/>
      <c r="CA11" s="134"/>
      <c r="CB11" s="134"/>
      <c r="CC11" s="134"/>
      <c r="CD11" s="134"/>
      <c r="CE11" s="134"/>
      <c r="CF11" s="134"/>
      <c r="CG11" s="134"/>
      <c r="CH11" s="134"/>
      <c r="CI11" s="134"/>
      <c r="CJ11" s="134"/>
      <c r="CK11" s="134"/>
      <c r="CL11" s="134"/>
      <c r="CM11" s="134"/>
      <c r="CN11" s="134"/>
      <c r="CO11" s="134"/>
      <c r="CP11" s="134"/>
      <c r="CQ11" s="134"/>
      <c r="CR11" s="134"/>
      <c r="CS11" s="134"/>
      <c r="CT11" s="134"/>
      <c r="CU11" s="134"/>
      <c r="CV11" s="134"/>
      <c r="CW11" s="134"/>
      <c r="CX11" s="134"/>
      <c r="CY11" s="134"/>
      <c r="CZ11" s="134"/>
      <c r="DA11" s="134"/>
      <c r="DB11" s="134"/>
      <c r="DC11" s="134"/>
      <c r="DD11" s="134"/>
      <c r="DE11" s="134"/>
      <c r="DF11" s="134"/>
      <c r="DG11" s="134"/>
      <c r="DH11" s="134"/>
      <c r="DI11" s="134"/>
      <c r="DJ11" s="134"/>
      <c r="DK11" s="134"/>
      <c r="DL11" s="134"/>
    </row>
    <row r="12" spans="1:116" s="135" customFormat="1" ht="43.5" customHeight="1">
      <c r="A12" s="496" t="s">
        <v>202</v>
      </c>
      <c r="B12" s="131"/>
      <c r="C12" s="131"/>
      <c r="D12" s="131"/>
      <c r="E12" s="131"/>
      <c r="F12" s="131"/>
      <c r="G12" s="497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4"/>
      <c r="BT12" s="134"/>
      <c r="BU12" s="134"/>
      <c r="BV12" s="134"/>
      <c r="BW12" s="134"/>
      <c r="BX12" s="134"/>
      <c r="BY12" s="134"/>
      <c r="BZ12" s="134"/>
      <c r="CA12" s="134"/>
      <c r="CB12" s="134"/>
      <c r="CC12" s="134"/>
      <c r="CD12" s="134"/>
      <c r="CE12" s="134"/>
      <c r="CF12" s="134"/>
      <c r="CG12" s="134"/>
      <c r="CH12" s="134"/>
      <c r="CI12" s="134"/>
      <c r="CJ12" s="134"/>
      <c r="CK12" s="134"/>
      <c r="CL12" s="134"/>
      <c r="CM12" s="134"/>
      <c r="CN12" s="134"/>
      <c r="CO12" s="134"/>
      <c r="CP12" s="134"/>
      <c r="CQ12" s="134"/>
      <c r="CR12" s="134"/>
      <c r="CS12" s="134"/>
      <c r="CT12" s="134"/>
      <c r="CU12" s="134"/>
      <c r="CV12" s="134"/>
      <c r="CW12" s="134"/>
      <c r="CX12" s="134"/>
      <c r="CY12" s="134"/>
      <c r="CZ12" s="134"/>
      <c r="DA12" s="134"/>
      <c r="DB12" s="134"/>
      <c r="DC12" s="134"/>
      <c r="DD12" s="134"/>
      <c r="DE12" s="134"/>
      <c r="DF12" s="134"/>
      <c r="DG12" s="134"/>
      <c r="DH12" s="134"/>
      <c r="DI12" s="134"/>
      <c r="DJ12" s="134"/>
      <c r="DK12" s="134"/>
      <c r="DL12" s="134"/>
    </row>
    <row r="13" spans="1:7" ht="43.5" customHeight="1">
      <c r="A13" s="498" t="s">
        <v>203</v>
      </c>
      <c r="B13" s="124"/>
      <c r="C13" s="124"/>
      <c r="D13" s="124"/>
      <c r="E13" s="124"/>
      <c r="F13" s="124"/>
      <c r="G13" s="275"/>
    </row>
    <row r="14" spans="1:7" s="118" customFormat="1" ht="43.5" customHeight="1">
      <c r="A14" s="499" t="s">
        <v>127</v>
      </c>
      <c r="B14" s="500"/>
      <c r="C14" s="500"/>
      <c r="D14" s="500"/>
      <c r="E14" s="500"/>
      <c r="F14" s="500"/>
      <c r="G14" s="501"/>
    </row>
    <row r="15" ht="18.75"/>
    <row r="16" ht="18">
      <c r="E16" s="502"/>
    </row>
    <row r="17" spans="1:6" ht="18">
      <c r="A17" s="503" t="s">
        <v>128</v>
      </c>
      <c r="B17" s="504">
        <v>3</v>
      </c>
      <c r="C17" s="504">
        <v>2.9</v>
      </c>
      <c r="D17" s="504">
        <v>2.5</v>
      </c>
      <c r="E17" s="504">
        <v>2</v>
      </c>
      <c r="F17" s="505">
        <v>2.1</v>
      </c>
    </row>
    <row r="18" spans="1:6" ht="18">
      <c r="A18" s="503" t="s">
        <v>129</v>
      </c>
      <c r="B18" s="504">
        <f>(B7+B8+B13)/150000</f>
        <v>0</v>
      </c>
      <c r="C18" s="504">
        <f>(C7+C8+C13)/200000</f>
        <v>0</v>
      </c>
      <c r="D18" s="504">
        <f>(D7+D8+D13)/190000</f>
        <v>0</v>
      </c>
      <c r="E18" s="504">
        <f>(E7+E8+E13)/170000</f>
        <v>0</v>
      </c>
      <c r="F18" s="505">
        <f>(F7+F8+F13)/170000</f>
        <v>0</v>
      </c>
    </row>
  </sheetData>
  <sheetProtection selectLockedCells="1" selectUnlockedCells="1"/>
  <mergeCells count="1">
    <mergeCell ref="A1:G1"/>
  </mergeCells>
  <printOptions horizontalCentered="1"/>
  <pageMargins left="0.19652777777777777" right="0.19652777777777777" top="0.6694444444444445" bottom="0.2361111111111111" header="0.27569444444444446" footer="0.5118055555555555"/>
  <pageSetup fitToHeight="1" fitToWidth="1" horizontalDpi="300" verticalDpi="300" orientation="landscape" paperSize="9"/>
  <headerFooter alignWithMargins="0">
    <oddHeader>&amp;C&amp;"Arial,Regular"&amp;12Tessitura SLO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oglio13"/>
  <dimension ref="A1:A1"/>
  <sheetViews>
    <sheetView showGridLines="0" zoomScale="70" zoomScaleNormal="70" workbookViewId="0" topLeftCell="A1">
      <selection activeCell="A51" sqref="A51"/>
    </sheetView>
  </sheetViews>
  <sheetFormatPr defaultColWidth="9.140625" defaultRowHeight="15"/>
  <sheetData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oglio18"/>
  <dimension ref="A1:A1"/>
  <sheetViews>
    <sheetView showGridLines="0" zoomScale="77" zoomScaleNormal="77" workbookViewId="0" topLeftCell="A1">
      <selection activeCell="A51" sqref="A51"/>
    </sheetView>
  </sheetViews>
  <sheetFormatPr defaultColWidth="9.140625" defaultRowHeight="15"/>
  <sheetData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oglio19"/>
  <dimension ref="A1:A1"/>
  <sheetViews>
    <sheetView showGridLines="0" zoomScale="65" zoomScaleNormal="65" workbookViewId="0" topLeftCell="A1">
      <selection activeCell="A1" sqref="A1:G1"/>
    </sheetView>
  </sheetViews>
  <sheetFormatPr defaultColWidth="9.140625" defaultRowHeight="1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3">
    <pageSetUpPr fitToPage="1"/>
  </sheetPr>
  <dimension ref="A1:K43"/>
  <sheetViews>
    <sheetView showGridLines="0" zoomScale="70" zoomScaleNormal="70" workbookViewId="0" topLeftCell="A4">
      <selection activeCell="G26" sqref="G26"/>
    </sheetView>
  </sheetViews>
  <sheetFormatPr defaultColWidth="9.140625" defaultRowHeight="15"/>
  <cols>
    <col min="1" max="1" width="27.7109375" style="5" customWidth="1"/>
    <col min="2" max="4" width="15.7109375" style="5" customWidth="1"/>
    <col min="5" max="5" width="17.28125" style="5" customWidth="1"/>
    <col min="6" max="6" width="15.57421875" style="5" customWidth="1"/>
    <col min="7" max="7" width="15.421875" style="5" customWidth="1"/>
    <col min="8" max="8" width="25.140625" style="5" customWidth="1"/>
    <col min="9" max="9" width="17.00390625" style="5" customWidth="1"/>
    <col min="10" max="10" width="20.00390625" style="5" customWidth="1"/>
    <col min="11" max="11" width="15.140625" style="5" customWidth="1"/>
    <col min="12" max="12" width="11.7109375" style="5" customWidth="1"/>
    <col min="13" max="16384" width="9.140625" style="5" customWidth="1"/>
  </cols>
  <sheetData>
    <row r="1" spans="1:7" ht="27">
      <c r="A1" s="6" t="s">
        <v>2</v>
      </c>
      <c r="B1" s="6"/>
      <c r="C1" s="6"/>
      <c r="D1" s="6"/>
      <c r="E1" s="6"/>
      <c r="F1" s="6"/>
      <c r="G1" s="6"/>
    </row>
    <row r="2" spans="1:7" ht="44.25" customHeight="1">
      <c r="A2" s="7"/>
      <c r="B2" s="8" t="s">
        <v>3</v>
      </c>
      <c r="C2" s="8" t="s">
        <v>4</v>
      </c>
      <c r="D2" s="8" t="s">
        <v>5</v>
      </c>
      <c r="E2" s="9" t="s">
        <v>6</v>
      </c>
      <c r="F2" s="9"/>
      <c r="G2" s="10" t="s">
        <v>7</v>
      </c>
    </row>
    <row r="3" spans="1:7" ht="9" customHeight="1">
      <c r="A3" s="11"/>
      <c r="B3" s="12"/>
      <c r="C3" s="12"/>
      <c r="D3" s="12"/>
      <c r="E3" s="13"/>
      <c r="F3" s="14"/>
      <c r="G3" s="15"/>
    </row>
    <row r="4" spans="1:11" ht="47.25">
      <c r="A4" s="16" t="s">
        <v>8</v>
      </c>
      <c r="B4" s="17" t="s">
        <v>9</v>
      </c>
      <c r="C4" s="18" t="s">
        <v>10</v>
      </c>
      <c r="D4" s="18" t="s">
        <v>11</v>
      </c>
      <c r="E4" s="19" t="s">
        <v>12</v>
      </c>
      <c r="F4" s="20" t="s">
        <v>13</v>
      </c>
      <c r="G4" s="21"/>
      <c r="I4" s="22"/>
      <c r="K4" s="23"/>
    </row>
    <row r="5" spans="1:11" ht="36" customHeight="1">
      <c r="A5" s="24" t="s">
        <v>14</v>
      </c>
      <c r="B5" s="25">
        <v>7500</v>
      </c>
      <c r="C5" s="26">
        <v>17000</v>
      </c>
      <c r="D5" s="26">
        <v>15000</v>
      </c>
      <c r="E5" s="27">
        <v>18700</v>
      </c>
      <c r="F5" s="27"/>
      <c r="G5" s="28">
        <f>SUM(B5:F5)</f>
        <v>58200</v>
      </c>
      <c r="I5" s="22"/>
      <c r="K5" s="23"/>
    </row>
    <row r="6" spans="1:11" ht="36" customHeight="1">
      <c r="A6" s="24" t="s">
        <v>15</v>
      </c>
      <c r="B6" s="29">
        <v>0.05</v>
      </c>
      <c r="C6" s="29">
        <v>0.07</v>
      </c>
      <c r="D6" s="29">
        <v>0.07</v>
      </c>
      <c r="E6" s="29">
        <v>0.05</v>
      </c>
      <c r="F6" s="30">
        <v>0.06</v>
      </c>
      <c r="G6" s="21"/>
      <c r="I6" s="22"/>
      <c r="K6" s="23"/>
    </row>
    <row r="7" spans="1:11" ht="36" customHeight="1">
      <c r="A7" s="24" t="s">
        <v>16</v>
      </c>
      <c r="B7" s="25">
        <v>150000</v>
      </c>
      <c r="C7" s="26">
        <v>200000</v>
      </c>
      <c r="D7" s="26">
        <v>190000</v>
      </c>
      <c r="E7" s="31">
        <v>170000</v>
      </c>
      <c r="F7" s="32">
        <v>170000</v>
      </c>
      <c r="G7" s="28">
        <f>SUM(B7:F7)</f>
        <v>880000</v>
      </c>
      <c r="I7" s="22"/>
      <c r="K7" s="23"/>
    </row>
    <row r="8" spans="1:11" ht="21.75" customHeight="1">
      <c r="A8" s="24" t="s">
        <v>17</v>
      </c>
      <c r="B8" s="25">
        <f>+B7*B6</f>
        <v>7500</v>
      </c>
      <c r="C8" s="25">
        <f>+C7*C6</f>
        <v>14000.000000000002</v>
      </c>
      <c r="D8" s="25">
        <f>+D7*D6</f>
        <v>13300.000000000002</v>
      </c>
      <c r="E8" s="25">
        <f>+E7*E6</f>
        <v>8500</v>
      </c>
      <c r="F8" s="25">
        <f>+F7*F6</f>
        <v>10200</v>
      </c>
      <c r="G8" s="28">
        <f>SUM(B8:F8)</f>
        <v>53500</v>
      </c>
      <c r="H8" s="33"/>
      <c r="I8" s="22"/>
      <c r="K8" s="23"/>
    </row>
    <row r="9" spans="1:11" ht="15" hidden="1">
      <c r="A9" s="24" t="s">
        <v>18</v>
      </c>
      <c r="B9" s="25">
        <f>+B5-B8</f>
        <v>0</v>
      </c>
      <c r="C9" s="25">
        <f>+C5-C8</f>
        <v>2999.999999999998</v>
      </c>
      <c r="D9" s="25">
        <f>+D5-D8</f>
        <v>1699.9999999999982</v>
      </c>
      <c r="E9" s="34">
        <f>+E5-E8-F8</f>
        <v>0</v>
      </c>
      <c r="F9" s="34"/>
      <c r="G9" s="35">
        <f>SUM(B9:F9)</f>
        <v>4699.999999999996</v>
      </c>
      <c r="H9" s="33"/>
      <c r="I9" s="22"/>
      <c r="K9" s="23"/>
    </row>
    <row r="10" spans="1:10" ht="19.5" customHeight="1">
      <c r="A10" s="36" t="s">
        <v>19</v>
      </c>
      <c r="B10" s="37">
        <v>3</v>
      </c>
      <c r="C10" s="37">
        <v>2.9</v>
      </c>
      <c r="D10" s="37">
        <v>2.5</v>
      </c>
      <c r="E10" s="37">
        <v>2</v>
      </c>
      <c r="F10" s="30">
        <v>2.1</v>
      </c>
      <c r="G10" s="38"/>
      <c r="H10" s="39"/>
      <c r="J10" s="39"/>
    </row>
    <row r="11" spans="1:10" ht="36" customHeight="1">
      <c r="A11" s="40" t="s">
        <v>20</v>
      </c>
      <c r="B11" s="40"/>
      <c r="C11" s="40"/>
      <c r="D11" s="40"/>
      <c r="E11" s="40"/>
      <c r="F11" s="40"/>
      <c r="G11" s="41"/>
      <c r="H11" s="39"/>
      <c r="J11" s="39"/>
    </row>
    <row r="12" spans="1:10" ht="21.75" customHeight="1">
      <c r="A12" s="36" t="s">
        <v>21</v>
      </c>
      <c r="B12" s="37">
        <v>1.3</v>
      </c>
      <c r="C12" s="37">
        <v>1.1</v>
      </c>
      <c r="D12" s="37">
        <v>0.8</v>
      </c>
      <c r="E12" s="37">
        <v>0.6</v>
      </c>
      <c r="F12" s="37">
        <v>0.5</v>
      </c>
      <c r="G12" s="41"/>
      <c r="H12" s="39"/>
      <c r="J12" s="39"/>
    </row>
    <row r="13" spans="1:11" ht="21.75" customHeight="1">
      <c r="A13" s="36" t="s">
        <v>22</v>
      </c>
      <c r="B13" s="37">
        <v>0.3</v>
      </c>
      <c r="C13" s="37">
        <v>0.4</v>
      </c>
      <c r="D13" s="37">
        <v>0.4</v>
      </c>
      <c r="E13" s="37">
        <v>0.4</v>
      </c>
      <c r="F13" s="37">
        <v>0.4</v>
      </c>
      <c r="G13" s="42"/>
      <c r="H13" s="43"/>
      <c r="I13" s="22"/>
      <c r="J13" s="43"/>
      <c r="K13" s="23"/>
    </row>
    <row r="14" spans="1:11" ht="21.75" customHeight="1">
      <c r="A14" s="36" t="s">
        <v>23</v>
      </c>
      <c r="B14" s="37">
        <v>0.4</v>
      </c>
      <c r="C14" s="37">
        <v>0.3</v>
      </c>
      <c r="D14" s="37">
        <v>0.3</v>
      </c>
      <c r="E14" s="37">
        <v>0.3</v>
      </c>
      <c r="F14" s="37">
        <v>0.4</v>
      </c>
      <c r="G14" s="42"/>
      <c r="H14" s="43"/>
      <c r="I14" s="22"/>
      <c r="J14" s="43"/>
      <c r="K14" s="23"/>
    </row>
    <row r="15" spans="1:11" ht="21.75" customHeight="1">
      <c r="A15" s="36" t="s">
        <v>24</v>
      </c>
      <c r="B15" s="44">
        <v>0.1</v>
      </c>
      <c r="C15" s="44">
        <v>0.07</v>
      </c>
      <c r="D15" s="44">
        <v>0.1</v>
      </c>
      <c r="E15" s="44">
        <v>0.07</v>
      </c>
      <c r="F15" s="45">
        <v>0.07</v>
      </c>
      <c r="G15" s="42"/>
      <c r="H15" s="43"/>
      <c r="I15" s="22"/>
      <c r="J15" s="43"/>
      <c r="K15" s="23"/>
    </row>
    <row r="16" spans="1:7" ht="21.75" customHeight="1">
      <c r="A16" s="36" t="s">
        <v>25</v>
      </c>
      <c r="B16" s="46">
        <f>+B15*B10</f>
        <v>0.30000000000000004</v>
      </c>
      <c r="C16" s="46">
        <f>+C15*C10</f>
        <v>0.203</v>
      </c>
      <c r="D16" s="46">
        <f>+D15*D10</f>
        <v>0.25</v>
      </c>
      <c r="E16" s="46">
        <f>+E15*E10</f>
        <v>0.14</v>
      </c>
      <c r="F16" s="47">
        <f>+F15*F10</f>
        <v>0.14700000000000002</v>
      </c>
      <c r="G16" s="48"/>
    </row>
    <row r="17" spans="1:7" ht="15">
      <c r="A17" s="49"/>
      <c r="B17" s="50"/>
      <c r="C17" s="50"/>
      <c r="D17" s="50"/>
      <c r="E17" s="50"/>
      <c r="F17" s="50"/>
      <c r="G17" s="51"/>
    </row>
    <row r="18" spans="1:7" ht="15.75" customHeight="1">
      <c r="A18" s="52" t="s">
        <v>26</v>
      </c>
      <c r="B18" s="52"/>
      <c r="C18" s="52"/>
      <c r="D18" s="52"/>
      <c r="E18" s="52"/>
      <c r="F18" s="52"/>
      <c r="G18" s="52"/>
    </row>
    <row r="19" spans="1:7" ht="15.75" customHeight="1">
      <c r="A19" s="53" t="s">
        <v>27</v>
      </c>
      <c r="B19" s="53"/>
      <c r="C19" s="53"/>
      <c r="D19" s="53"/>
      <c r="E19" s="53"/>
      <c r="F19" s="53"/>
      <c r="G19" s="53"/>
    </row>
    <row r="20" spans="1:7" ht="15.75">
      <c r="A20" s="54"/>
      <c r="B20" s="55"/>
      <c r="C20" s="55"/>
      <c r="D20" s="55"/>
      <c r="E20" s="55"/>
      <c r="F20" s="55"/>
      <c r="G20" s="56"/>
    </row>
    <row r="21" spans="1:8" ht="61.5">
      <c r="A21" s="57" t="s">
        <v>28</v>
      </c>
      <c r="B21" s="58">
        <v>53000</v>
      </c>
      <c r="C21" s="58">
        <v>66000</v>
      </c>
      <c r="D21" s="58">
        <v>64000</v>
      </c>
      <c r="E21" s="59">
        <f>75000</f>
        <v>75000</v>
      </c>
      <c r="F21" s="59"/>
      <c r="G21" s="60">
        <f>SUM(B21:F21)</f>
        <v>258000</v>
      </c>
      <c r="H21" s="33"/>
    </row>
    <row r="22" spans="1:7" ht="15.75" customHeight="1">
      <c r="A22" s="61" t="s">
        <v>29</v>
      </c>
      <c r="B22" s="61"/>
      <c r="C22" s="61"/>
      <c r="D22" s="61"/>
      <c r="E22" s="61"/>
      <c r="F22" s="61"/>
      <c r="G22" s="62"/>
    </row>
    <row r="23" spans="1:7" ht="19.5" customHeight="1">
      <c r="A23" s="63" t="s">
        <v>30</v>
      </c>
      <c r="B23" s="63"/>
      <c r="C23" s="63"/>
      <c r="D23" s="63"/>
      <c r="E23" s="63"/>
      <c r="F23" s="63"/>
      <c r="G23" s="60">
        <v>25000</v>
      </c>
    </row>
    <row r="24" spans="1:7" ht="19.5" customHeight="1">
      <c r="A24" s="63" t="s">
        <v>31</v>
      </c>
      <c r="B24" s="63"/>
      <c r="C24" s="63"/>
      <c r="D24" s="63"/>
      <c r="E24" s="63"/>
      <c r="F24" s="63"/>
      <c r="G24" s="60">
        <v>24000</v>
      </c>
    </row>
    <row r="25" spans="1:7" ht="19.5" customHeight="1">
      <c r="A25" s="63" t="s">
        <v>32</v>
      </c>
      <c r="B25" s="63"/>
      <c r="C25" s="63"/>
      <c r="D25" s="63"/>
      <c r="E25" s="63"/>
      <c r="F25" s="63"/>
      <c r="G25" s="60">
        <v>73000</v>
      </c>
    </row>
    <row r="26" spans="1:7" ht="19.5" customHeight="1">
      <c r="A26" s="63" t="s">
        <v>33</v>
      </c>
      <c r="B26" s="63"/>
      <c r="C26" s="63"/>
      <c r="D26" s="63"/>
      <c r="E26" s="63"/>
      <c r="F26" s="63"/>
      <c r="G26" s="60">
        <v>70000</v>
      </c>
    </row>
    <row r="27" spans="1:7" ht="19.5" customHeight="1">
      <c r="A27" s="63" t="s">
        <v>34</v>
      </c>
      <c r="B27" s="63"/>
      <c r="C27" s="63"/>
      <c r="D27" s="63"/>
      <c r="E27" s="63"/>
      <c r="F27" s="63"/>
      <c r="G27" s="60">
        <v>8000</v>
      </c>
    </row>
    <row r="28" spans="1:7" ht="19.5" customHeight="1">
      <c r="A28" s="63" t="s">
        <v>35</v>
      </c>
      <c r="B28" s="63"/>
      <c r="C28" s="63"/>
      <c r="D28" s="63"/>
      <c r="E28" s="63"/>
      <c r="F28" s="63"/>
      <c r="G28" s="60">
        <v>10000</v>
      </c>
    </row>
    <row r="29" spans="1:7" ht="19.5" customHeight="1">
      <c r="A29" s="63" t="s">
        <v>36</v>
      </c>
      <c r="B29" s="63"/>
      <c r="C29" s="63"/>
      <c r="D29" s="63"/>
      <c r="E29" s="63"/>
      <c r="F29" s="63"/>
      <c r="G29" s="60">
        <v>71000</v>
      </c>
    </row>
    <row r="30" spans="1:7" ht="19.5" customHeight="1">
      <c r="A30" s="63" t="s">
        <v>37</v>
      </c>
      <c r="B30" s="63"/>
      <c r="C30" s="63"/>
      <c r="D30" s="63"/>
      <c r="E30" s="63"/>
      <c r="F30" s="63"/>
      <c r="G30" s="60">
        <v>28800</v>
      </c>
    </row>
    <row r="31" spans="1:7" ht="19.5" customHeight="1">
      <c r="A31" s="63" t="s">
        <v>38</v>
      </c>
      <c r="B31" s="63"/>
      <c r="C31" s="63"/>
      <c r="D31" s="63"/>
      <c r="E31" s="63"/>
      <c r="F31" s="63"/>
      <c r="G31" s="60">
        <v>30500</v>
      </c>
    </row>
    <row r="32" spans="1:7" ht="19.5" customHeight="1">
      <c r="A32" s="63" t="s">
        <v>39</v>
      </c>
      <c r="B32" s="63"/>
      <c r="C32" s="63"/>
      <c r="D32" s="63"/>
      <c r="E32" s="63"/>
      <c r="F32" s="63"/>
      <c r="G32" s="60">
        <v>30000</v>
      </c>
    </row>
    <row r="33" spans="1:7" ht="19.5" customHeight="1">
      <c r="A33" s="63" t="s">
        <v>40</v>
      </c>
      <c r="B33" s="63"/>
      <c r="C33" s="63"/>
      <c r="D33" s="63"/>
      <c r="E33" s="63"/>
      <c r="F33" s="63"/>
      <c r="G33" s="60">
        <v>90700</v>
      </c>
    </row>
    <row r="34" spans="1:8" ht="19.5" customHeight="1">
      <c r="A34" s="63" t="s">
        <v>41</v>
      </c>
      <c r="B34" s="63"/>
      <c r="C34" s="63"/>
      <c r="D34" s="63"/>
      <c r="E34" s="63"/>
      <c r="F34" s="63"/>
      <c r="G34" s="60"/>
      <c r="H34" s="33"/>
    </row>
    <row r="35" spans="1:7" ht="15" hidden="1">
      <c r="A35" s="64" t="s">
        <v>42</v>
      </c>
      <c r="B35" s="65">
        <f>+B7*B10</f>
        <v>450000</v>
      </c>
      <c r="C35" s="65">
        <f>+C7*C10</f>
        <v>580000</v>
      </c>
      <c r="D35" s="65">
        <f>+D7*D10</f>
        <v>475000</v>
      </c>
      <c r="E35" s="65">
        <f>+E7*E10</f>
        <v>340000</v>
      </c>
      <c r="F35" s="66">
        <f>+F7*F10</f>
        <v>357000</v>
      </c>
      <c r="G35" s="67">
        <f>SUM(B35:F35)</f>
        <v>2202000</v>
      </c>
    </row>
    <row r="36" spans="1:7" ht="15" hidden="1">
      <c r="A36" s="36" t="s">
        <v>43</v>
      </c>
      <c r="B36" s="68">
        <f>+B13*B7</f>
        <v>45000</v>
      </c>
      <c r="C36" s="68">
        <f>+C13*C7</f>
        <v>80000</v>
      </c>
      <c r="D36" s="68">
        <f>+D13*D7</f>
        <v>76000</v>
      </c>
      <c r="E36" s="68">
        <f>+E13*E7</f>
        <v>68000</v>
      </c>
      <c r="F36" s="69">
        <f>+F13*F7</f>
        <v>68000</v>
      </c>
      <c r="G36" s="67">
        <f>SUM(B36:F36)</f>
        <v>337000</v>
      </c>
    </row>
    <row r="37" spans="1:7" ht="45" hidden="1">
      <c r="A37" s="49" t="s">
        <v>44</v>
      </c>
      <c r="B37" s="70">
        <f>+B5/B6</f>
        <v>150000</v>
      </c>
      <c r="C37" s="70">
        <f>+C5/C6</f>
        <v>242857.14285714284</v>
      </c>
      <c r="D37" s="70">
        <f>+D5/D6</f>
        <v>214285.71428571426</v>
      </c>
      <c r="E37" s="70">
        <f>+E7</f>
        <v>170000</v>
      </c>
      <c r="F37" s="71">
        <f>+F7</f>
        <v>170000</v>
      </c>
      <c r="G37" s="72">
        <f>SUM(B37:F37)</f>
        <v>947142.857142857</v>
      </c>
    </row>
    <row r="38" spans="1:7" ht="15">
      <c r="A38" s="73" t="s">
        <v>45</v>
      </c>
      <c r="B38" s="50"/>
      <c r="C38" s="50"/>
      <c r="D38" s="50"/>
      <c r="E38" s="50"/>
      <c r="F38" s="50"/>
      <c r="G38" s="74">
        <f>SUM(G23:G34)</f>
        <v>461000</v>
      </c>
    </row>
    <row r="39" spans="1:7" ht="45.75">
      <c r="A39" s="75" t="s">
        <v>46</v>
      </c>
      <c r="B39" s="76"/>
      <c r="C39" s="77"/>
      <c r="D39" s="77"/>
      <c r="E39" s="77"/>
      <c r="F39" s="77"/>
      <c r="G39" s="78"/>
    </row>
    <row r="40" spans="1:7" ht="45.75" hidden="1">
      <c r="A40" s="79" t="s">
        <v>47</v>
      </c>
      <c r="B40" s="80">
        <f>+B37*B14</f>
        <v>60000</v>
      </c>
      <c r="C40" s="80">
        <f>+C37*C14</f>
        <v>72857.14285714286</v>
      </c>
      <c r="D40" s="80">
        <f>+D37*D14</f>
        <v>64285.714285714275</v>
      </c>
      <c r="E40" s="80">
        <f>+E37*E14</f>
        <v>51000</v>
      </c>
      <c r="F40" s="81">
        <f>+F37*F14</f>
        <v>68000</v>
      </c>
      <c r="G40" s="82">
        <f>SUM(B40:F40)</f>
        <v>316142.85714285716</v>
      </c>
    </row>
    <row r="41" ht="15.75"/>
    <row r="42" ht="15.75">
      <c r="G42"/>
    </row>
    <row r="43" spans="6:7" ht="15.75">
      <c r="F43" s="83" t="s">
        <v>48</v>
      </c>
      <c r="G43" s="84">
        <f>G38+G21</f>
        <v>719000</v>
      </c>
    </row>
  </sheetData>
  <sheetProtection selectLockedCells="1" selectUnlockedCells="1"/>
  <mergeCells count="21">
    <mergeCell ref="A1:G1"/>
    <mergeCell ref="E2:F2"/>
    <mergeCell ref="E5:F5"/>
    <mergeCell ref="E9:F9"/>
    <mergeCell ref="A11:F11"/>
    <mergeCell ref="A18:G18"/>
    <mergeCell ref="A19:G19"/>
    <mergeCell ref="E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</mergeCells>
  <printOptions horizontalCentered="1"/>
  <pageMargins left="0.19652777777777777" right="0.19652777777777777" top="0.6597222222222223" bottom="0.2361111111111111" header="0.25972222222222224" footer="0.5118055555555555"/>
  <pageSetup fitToHeight="1" fitToWidth="1" horizontalDpi="300" verticalDpi="300" orientation="portrait" paperSize="9"/>
  <headerFooter alignWithMargins="0">
    <oddHeader>&amp;C&amp;"Arial,Regular"&amp;12Tessitura SLO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17">
    <pageSetUpPr fitToPage="1"/>
  </sheetPr>
  <dimension ref="A1:H11"/>
  <sheetViews>
    <sheetView showGridLines="0" zoomScale="75" zoomScaleNormal="75" workbookViewId="0" topLeftCell="A1">
      <selection activeCell="B4" sqref="B4"/>
    </sheetView>
  </sheetViews>
  <sheetFormatPr defaultColWidth="9.140625" defaultRowHeight="15"/>
  <cols>
    <col min="1" max="1" width="41.00390625" style="85" customWidth="1"/>
    <col min="2" max="6" width="23.57421875" style="85" customWidth="1"/>
    <col min="7" max="7" width="23.57421875" style="86" customWidth="1"/>
    <col min="8" max="8" width="13.8515625" style="86" customWidth="1"/>
    <col min="9" max="145" width="9.140625" style="86" customWidth="1"/>
    <col min="146" max="16384" width="9.140625" style="85" customWidth="1"/>
  </cols>
  <sheetData>
    <row r="1" spans="1:7" s="88" customFormat="1" ht="49.5" customHeight="1">
      <c r="A1" s="87" t="s">
        <v>49</v>
      </c>
      <c r="B1" s="87"/>
      <c r="C1" s="87"/>
      <c r="D1" s="87"/>
      <c r="E1" s="87"/>
      <c r="F1" s="87"/>
      <c r="G1" s="87"/>
    </row>
    <row r="2" spans="1:7" s="88" customFormat="1" ht="69" customHeight="1">
      <c r="A2" s="89"/>
      <c r="B2" s="90" t="s">
        <v>50</v>
      </c>
      <c r="C2" s="91" t="s">
        <v>51</v>
      </c>
      <c r="D2" s="91" t="s">
        <v>52</v>
      </c>
      <c r="E2" s="91" t="s">
        <v>53</v>
      </c>
      <c r="F2" s="91" t="s">
        <v>54</v>
      </c>
      <c r="G2" s="92" t="s">
        <v>7</v>
      </c>
    </row>
    <row r="3" spans="1:7" s="88" customFormat="1" ht="27" customHeight="1">
      <c r="A3" s="93" t="s">
        <v>55</v>
      </c>
      <c r="B3" s="94"/>
      <c r="C3" s="95"/>
      <c r="D3" s="95"/>
      <c r="E3" s="95"/>
      <c r="F3" s="94"/>
      <c r="G3" s="96"/>
    </row>
    <row r="4" spans="1:8" s="88" customFormat="1" ht="34.5" customHeight="1">
      <c r="A4" s="97" t="s">
        <v>56</v>
      </c>
      <c r="B4" s="98"/>
      <c r="C4" s="99"/>
      <c r="D4" s="99"/>
      <c r="E4" s="99"/>
      <c r="F4" s="98"/>
      <c r="G4" s="96"/>
      <c r="H4" s="100"/>
    </row>
    <row r="5" spans="1:7" s="88" customFormat="1" ht="27" customHeight="1">
      <c r="A5" s="97" t="s">
        <v>22</v>
      </c>
      <c r="B5" s="98"/>
      <c r="C5" s="99"/>
      <c r="D5" s="99"/>
      <c r="E5" s="99"/>
      <c r="F5" s="99"/>
      <c r="G5" s="96"/>
    </row>
    <row r="6" spans="1:7" s="88" customFormat="1" ht="30" customHeight="1">
      <c r="A6" s="97" t="s">
        <v>57</v>
      </c>
      <c r="B6" s="101"/>
      <c r="C6" s="102"/>
      <c r="D6" s="102"/>
      <c r="E6" s="102"/>
      <c r="F6" s="102"/>
      <c r="G6" s="103"/>
    </row>
    <row r="7" spans="1:7" s="88" customFormat="1" ht="30.75" customHeight="1">
      <c r="A7" s="104" t="s">
        <v>58</v>
      </c>
      <c r="B7" s="105"/>
      <c r="C7" s="106"/>
      <c r="D7" s="106"/>
      <c r="E7" s="106"/>
      <c r="F7" s="106"/>
      <c r="G7" s="107"/>
    </row>
    <row r="8" spans="1:7" s="88" customFormat="1" ht="27" customHeight="1">
      <c r="A8" s="93" t="s">
        <v>59</v>
      </c>
      <c r="B8" s="94"/>
      <c r="C8" s="94"/>
      <c r="D8" s="94"/>
      <c r="E8" s="94"/>
      <c r="F8" s="94"/>
      <c r="G8" s="96"/>
    </row>
    <row r="9" spans="1:7" s="88" customFormat="1" ht="54.75" customHeight="1">
      <c r="A9" s="108" t="s">
        <v>60</v>
      </c>
      <c r="B9" s="109"/>
      <c r="C9" s="110"/>
      <c r="D9" s="110"/>
      <c r="E9" s="110"/>
      <c r="F9" s="110"/>
      <c r="G9" s="111"/>
    </row>
    <row r="10" spans="1:8" s="88" customFormat="1" ht="48" customHeight="1">
      <c r="A10" s="112" t="s">
        <v>61</v>
      </c>
      <c r="B10" s="113"/>
      <c r="C10" s="113"/>
      <c r="D10" s="113"/>
      <c r="E10" s="113"/>
      <c r="F10" s="114"/>
      <c r="G10" s="115"/>
      <c r="H10" s="100">
        <f>G10+G8</f>
        <v>0</v>
      </c>
    </row>
    <row r="11" spans="1:7" s="88" customFormat="1" ht="48" customHeight="1">
      <c r="A11" s="116" t="s">
        <v>62</v>
      </c>
      <c r="B11" s="116"/>
      <c r="C11" s="116"/>
      <c r="D11" s="116"/>
      <c r="E11" s="116"/>
      <c r="F11" s="117"/>
      <c r="G11" s="117"/>
    </row>
  </sheetData>
  <sheetProtection selectLockedCells="1" selectUnlockedCells="1"/>
  <mergeCells count="3">
    <mergeCell ref="A1:G1"/>
    <mergeCell ref="A11:E11"/>
    <mergeCell ref="F11:G11"/>
  </mergeCells>
  <printOptions horizontalCentered="1"/>
  <pageMargins left="0.19652777777777777" right="0.19652777777777777" top="0.6694444444444445" bottom="0.2361111111111111" header="0.27569444444444446" footer="0.5118055555555555"/>
  <pageSetup fitToHeight="1" fitToWidth="1" horizontalDpi="300" verticalDpi="300" orientation="landscape" paperSize="9"/>
  <headerFooter alignWithMargins="0">
    <oddHeader>&amp;C&amp;"Arial,Regular"&amp;12Tessitura SLO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16">
    <pageSetUpPr fitToPage="1"/>
  </sheetPr>
  <dimension ref="A1:CI10"/>
  <sheetViews>
    <sheetView showGridLines="0" zoomScale="65" zoomScaleNormal="65" workbookViewId="0" topLeftCell="A1">
      <selection activeCell="J10" sqref="J10"/>
    </sheetView>
  </sheetViews>
  <sheetFormatPr defaultColWidth="9.140625" defaultRowHeight="15"/>
  <cols>
    <col min="1" max="1" width="40.421875" style="85" customWidth="1"/>
    <col min="2" max="2" width="27.00390625" style="85" customWidth="1"/>
    <col min="3" max="6" width="27.140625" style="85" customWidth="1"/>
    <col min="7" max="7" width="28.421875" style="118" customWidth="1"/>
    <col min="8" max="42" width="9.140625" style="86" customWidth="1"/>
    <col min="43" max="16384" width="9.140625" style="85" customWidth="1"/>
  </cols>
  <sheetData>
    <row r="1" spans="1:7" ht="50.25" customHeight="1">
      <c r="A1" s="119" t="s">
        <v>63</v>
      </c>
      <c r="B1" s="119"/>
      <c r="C1" s="119"/>
      <c r="D1" s="119"/>
      <c r="E1" s="119"/>
      <c r="F1" s="119"/>
      <c r="G1" s="119"/>
    </row>
    <row r="2" spans="1:7" ht="72" customHeight="1">
      <c r="A2" s="120"/>
      <c r="B2" s="121" t="s">
        <v>50</v>
      </c>
      <c r="C2" s="121" t="s">
        <v>51</v>
      </c>
      <c r="D2" s="121" t="s">
        <v>52</v>
      </c>
      <c r="E2" s="121" t="s">
        <v>53</v>
      </c>
      <c r="F2" s="121" t="s">
        <v>54</v>
      </c>
      <c r="G2" s="122" t="s">
        <v>64</v>
      </c>
    </row>
    <row r="3" spans="1:7" ht="57" customHeight="1">
      <c r="A3" s="123" t="s">
        <v>55</v>
      </c>
      <c r="B3" s="124"/>
      <c r="C3" s="124"/>
      <c r="D3" s="124"/>
      <c r="E3" s="124"/>
      <c r="F3" s="124"/>
      <c r="G3" s="125"/>
    </row>
    <row r="4" spans="1:11" ht="57" customHeight="1">
      <c r="A4" s="126" t="s">
        <v>65</v>
      </c>
      <c r="B4" s="127"/>
      <c r="C4" s="127"/>
      <c r="D4" s="127"/>
      <c r="E4" s="127"/>
      <c r="F4" s="127"/>
      <c r="G4" s="125"/>
      <c r="H4"/>
      <c r="I4"/>
      <c r="J4"/>
      <c r="K4"/>
    </row>
    <row r="5" spans="1:11" ht="57" customHeight="1">
      <c r="A5" s="126" t="s">
        <v>25</v>
      </c>
      <c r="B5" s="124"/>
      <c r="C5" s="128"/>
      <c r="D5" s="128"/>
      <c r="E5" s="128"/>
      <c r="F5" s="128"/>
      <c r="G5" s="125"/>
      <c r="H5"/>
      <c r="I5"/>
      <c r="J5"/>
      <c r="K5"/>
    </row>
    <row r="6" spans="1:7" ht="57" customHeight="1">
      <c r="A6" s="126" t="s">
        <v>66</v>
      </c>
      <c r="B6" s="129"/>
      <c r="C6" s="128"/>
      <c r="D6" s="128"/>
      <c r="E6" s="128"/>
      <c r="F6" s="128"/>
      <c r="G6" s="125"/>
    </row>
    <row r="7" spans="1:87" s="135" customFormat="1" ht="57" customHeight="1">
      <c r="A7" s="130" t="s">
        <v>67</v>
      </c>
      <c r="B7" s="131"/>
      <c r="C7" s="131"/>
      <c r="D7" s="131"/>
      <c r="E7" s="131"/>
      <c r="F7" s="131"/>
      <c r="G7" s="132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4"/>
      <c r="AR7" s="134"/>
      <c r="AS7" s="134"/>
      <c r="AT7" s="134"/>
      <c r="AU7" s="134"/>
      <c r="AV7" s="134"/>
      <c r="AW7" s="134"/>
      <c r="AX7" s="134"/>
      <c r="AY7" s="134"/>
      <c r="AZ7" s="134"/>
      <c r="BA7" s="134"/>
      <c r="BB7" s="134"/>
      <c r="BC7" s="134"/>
      <c r="BD7" s="134"/>
      <c r="BE7" s="134"/>
      <c r="BF7" s="134"/>
      <c r="BG7" s="134"/>
      <c r="BH7" s="134"/>
      <c r="BI7" s="134"/>
      <c r="BJ7" s="134"/>
      <c r="BK7" s="134"/>
      <c r="BL7" s="134"/>
      <c r="BM7" s="134"/>
      <c r="BN7" s="134"/>
      <c r="BO7" s="134"/>
      <c r="BP7" s="134"/>
      <c r="BQ7" s="134"/>
      <c r="BR7" s="134"/>
      <c r="BS7" s="134"/>
      <c r="BT7" s="134"/>
      <c r="BU7" s="134"/>
      <c r="BV7" s="134"/>
      <c r="BW7" s="134"/>
      <c r="BX7" s="134"/>
      <c r="BY7" s="134"/>
      <c r="BZ7" s="134"/>
      <c r="CA7" s="134"/>
      <c r="CB7" s="134"/>
      <c r="CC7" s="134"/>
      <c r="CD7" s="134"/>
      <c r="CE7" s="134"/>
      <c r="CF7" s="134"/>
      <c r="CG7" s="134"/>
      <c r="CH7" s="134"/>
      <c r="CI7" s="134"/>
    </row>
    <row r="8" spans="1:87" s="135" customFormat="1" ht="57" customHeight="1">
      <c r="A8" s="130" t="s">
        <v>68</v>
      </c>
      <c r="B8" s="131"/>
      <c r="C8" s="131"/>
      <c r="D8" s="131"/>
      <c r="E8" s="131"/>
      <c r="F8" s="131"/>
      <c r="G8" s="132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4"/>
      <c r="AR8" s="134"/>
      <c r="AS8" s="134"/>
      <c r="AT8" s="134"/>
      <c r="AU8" s="134"/>
      <c r="AV8" s="134"/>
      <c r="AW8" s="134"/>
      <c r="AX8" s="134"/>
      <c r="AY8" s="134"/>
      <c r="AZ8" s="134"/>
      <c r="BA8" s="134"/>
      <c r="BB8" s="134"/>
      <c r="BC8" s="134"/>
      <c r="BD8" s="134"/>
      <c r="BE8" s="134"/>
      <c r="BF8" s="134"/>
      <c r="BG8" s="134"/>
      <c r="BH8" s="134"/>
      <c r="BI8" s="134"/>
      <c r="BJ8" s="134"/>
      <c r="BK8" s="134"/>
      <c r="BL8" s="134"/>
      <c r="BM8" s="134"/>
      <c r="BN8" s="134"/>
      <c r="BO8" s="134"/>
      <c r="BP8" s="134"/>
      <c r="BQ8" s="134"/>
      <c r="BR8" s="134"/>
      <c r="BS8" s="134"/>
      <c r="BT8" s="134"/>
      <c r="BU8" s="134"/>
      <c r="BV8" s="134"/>
      <c r="BW8" s="134"/>
      <c r="BX8" s="134"/>
      <c r="BY8" s="134"/>
      <c r="BZ8" s="134"/>
      <c r="CA8" s="134"/>
      <c r="CB8" s="134"/>
      <c r="CC8" s="134"/>
      <c r="CD8" s="134"/>
      <c r="CE8" s="134"/>
      <c r="CF8" s="134"/>
      <c r="CG8" s="134"/>
      <c r="CH8" s="134"/>
      <c r="CI8" s="134"/>
    </row>
    <row r="9" spans="1:7" ht="57" customHeight="1">
      <c r="A9" s="136" t="s">
        <v>69</v>
      </c>
      <c r="B9" s="124"/>
      <c r="C9" s="124"/>
      <c r="D9" s="124"/>
      <c r="E9" s="124"/>
      <c r="F9" s="124"/>
      <c r="G9" s="125"/>
    </row>
    <row r="10" spans="1:7" ht="57" customHeight="1">
      <c r="A10" s="137" t="s">
        <v>70</v>
      </c>
      <c r="B10" s="138"/>
      <c r="C10" s="138"/>
      <c r="D10" s="138"/>
      <c r="E10" s="138"/>
      <c r="F10" s="138"/>
      <c r="G10" s="139"/>
    </row>
  </sheetData>
  <sheetProtection selectLockedCells="1" selectUnlockedCells="1"/>
  <mergeCells count="1">
    <mergeCell ref="A1:G1"/>
  </mergeCells>
  <printOptions horizontalCentered="1"/>
  <pageMargins left="0.19652777777777777" right="0.19652777777777777" top="0.6694444444444445" bottom="0.2361111111111111" header="0.27569444444444446" footer="0.5118055555555555"/>
  <pageSetup fitToHeight="1" fitToWidth="1" horizontalDpi="300" verticalDpi="300" orientation="landscape" paperSize="9"/>
  <headerFooter alignWithMargins="0">
    <oddHeader>&amp;C&amp;"Arial,Regular"&amp;12Tessitura SLO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9">
    <pageSetUpPr fitToPage="1"/>
  </sheetPr>
  <dimension ref="A1:V31"/>
  <sheetViews>
    <sheetView showGridLines="0" zoomScale="60" zoomScaleNormal="60" workbookViewId="0" topLeftCell="A11">
      <selection activeCell="B23" sqref="B23"/>
    </sheetView>
  </sheetViews>
  <sheetFormatPr defaultColWidth="9.140625" defaultRowHeight="15"/>
  <cols>
    <col min="1" max="1" width="34.421875" style="140" customWidth="1"/>
    <col min="2" max="2" width="14.57421875" style="140" customWidth="1"/>
    <col min="3" max="3" width="14.7109375" style="140" customWidth="1"/>
    <col min="4" max="4" width="15.00390625" style="140" customWidth="1"/>
    <col min="5" max="5" width="15.421875" style="140" customWidth="1"/>
    <col min="6" max="6" width="19.57421875" style="140" customWidth="1"/>
    <col min="7" max="7" width="19.8515625" style="140" customWidth="1"/>
    <col min="8" max="8" width="15.140625" style="140" customWidth="1"/>
    <col min="9" max="9" width="14.8515625" style="140" customWidth="1"/>
    <col min="10" max="10" width="24.00390625" style="140" customWidth="1"/>
    <col min="11" max="11" width="19.140625" style="140" customWidth="1"/>
    <col min="12" max="12" width="8.421875" style="140" customWidth="1"/>
    <col min="13" max="13" width="27.28125" style="140" customWidth="1"/>
    <col min="14" max="14" width="19.28125" style="140" customWidth="1"/>
    <col min="15" max="15" width="20.57421875" style="140" customWidth="1"/>
    <col min="16" max="16" width="17.8515625" style="140" customWidth="1"/>
    <col min="17" max="17" width="24.421875" style="140" customWidth="1"/>
    <col min="18" max="18" width="16.8515625" style="140" customWidth="1"/>
    <col min="19" max="19" width="9.140625" style="140" customWidth="1"/>
    <col min="20" max="20" width="14.421875" style="140" customWidth="1"/>
    <col min="21" max="16384" width="9.140625" style="140" customWidth="1"/>
  </cols>
  <sheetData>
    <row r="1" spans="1:11" ht="18">
      <c r="A1" s="141" t="s">
        <v>71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1" ht="18.75">
      <c r="A2" s="142" t="s">
        <v>72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</row>
    <row r="3" spans="1:11" ht="36">
      <c r="A3" s="143"/>
      <c r="B3" s="144" t="s">
        <v>73</v>
      </c>
      <c r="C3" s="144"/>
      <c r="D3" s="144"/>
      <c r="E3" s="144"/>
      <c r="F3" s="144"/>
      <c r="G3" s="144" t="s">
        <v>74</v>
      </c>
      <c r="H3" s="144"/>
      <c r="I3" s="144"/>
      <c r="J3" s="145" t="s">
        <v>75</v>
      </c>
      <c r="K3" s="146"/>
    </row>
    <row r="4" spans="1:11" s="152" customFormat="1" ht="39.75" customHeight="1">
      <c r="A4" s="147"/>
      <c r="B4" s="148" t="s">
        <v>76</v>
      </c>
      <c r="C4" s="149" t="s">
        <v>4</v>
      </c>
      <c r="D4" s="149" t="s">
        <v>77</v>
      </c>
      <c r="E4" s="149" t="s">
        <v>78</v>
      </c>
      <c r="F4" s="150" t="s">
        <v>79</v>
      </c>
      <c r="G4" s="148" t="s">
        <v>80</v>
      </c>
      <c r="H4" s="149" t="s">
        <v>81</v>
      </c>
      <c r="I4" s="150" t="s">
        <v>82</v>
      </c>
      <c r="J4" s="148" t="s">
        <v>83</v>
      </c>
      <c r="K4" s="151" t="s">
        <v>7</v>
      </c>
    </row>
    <row r="5" spans="1:17" ht="26.25" customHeight="1">
      <c r="A5" s="153" t="s">
        <v>84</v>
      </c>
      <c r="B5" s="154"/>
      <c r="C5" s="155"/>
      <c r="D5" s="155"/>
      <c r="E5" s="156"/>
      <c r="F5" s="157"/>
      <c r="G5" s="158"/>
      <c r="H5" s="159"/>
      <c r="I5" s="160"/>
      <c r="J5" s="158"/>
      <c r="K5" s="161">
        <f>SUM(B5:J5)</f>
        <v>0</v>
      </c>
      <c r="M5" s="162"/>
      <c r="Q5" s="162"/>
    </row>
    <row r="6" spans="1:22" ht="26.25" customHeight="1">
      <c r="A6" s="163" t="s">
        <v>85</v>
      </c>
      <c r="B6" s="164"/>
      <c r="C6" s="165"/>
      <c r="D6" s="165"/>
      <c r="E6" s="165"/>
      <c r="F6" s="157"/>
      <c r="G6" s="158"/>
      <c r="H6" s="159"/>
      <c r="I6" s="160"/>
      <c r="J6" s="158"/>
      <c r="K6" s="161">
        <f>SUM(B6:J6)</f>
        <v>0</v>
      </c>
      <c r="N6" s="166"/>
      <c r="O6" s="166"/>
      <c r="P6" s="166"/>
      <c r="Q6" s="166"/>
      <c r="R6" s="166"/>
      <c r="S6" s="166"/>
      <c r="T6" s="166"/>
      <c r="U6" s="166"/>
      <c r="V6" s="166"/>
    </row>
    <row r="7" spans="1:18" ht="33">
      <c r="A7" s="167" t="s">
        <v>86</v>
      </c>
      <c r="B7" s="158"/>
      <c r="C7" s="159"/>
      <c r="D7" s="159"/>
      <c r="E7" s="159"/>
      <c r="F7" s="160"/>
      <c r="G7" s="164"/>
      <c r="H7" s="159"/>
      <c r="I7" s="160"/>
      <c r="J7" s="158"/>
      <c r="K7" s="161">
        <f>SUM(B7:J7)</f>
        <v>0</v>
      </c>
      <c r="M7" s="168"/>
      <c r="N7" s="169" t="s">
        <v>87</v>
      </c>
      <c r="O7" s="169" t="s">
        <v>88</v>
      </c>
      <c r="P7" s="169" t="s">
        <v>82</v>
      </c>
      <c r="Q7" s="169" t="s">
        <v>83</v>
      </c>
      <c r="R7" s="170" t="s">
        <v>7</v>
      </c>
    </row>
    <row r="8" spans="1:18" ht="33" customHeight="1">
      <c r="A8" s="163" t="s">
        <v>89</v>
      </c>
      <c r="B8" s="158"/>
      <c r="C8" s="159"/>
      <c r="D8" s="159"/>
      <c r="E8" s="159"/>
      <c r="F8" s="160"/>
      <c r="G8" s="164"/>
      <c r="H8" s="159"/>
      <c r="I8" s="160"/>
      <c r="J8" s="158"/>
      <c r="K8" s="161">
        <f>SUM(B8:J8)</f>
        <v>0</v>
      </c>
      <c r="M8" s="171" t="s">
        <v>90</v>
      </c>
      <c r="N8" s="172"/>
      <c r="O8" s="172"/>
      <c r="P8" s="172"/>
      <c r="Q8" s="172"/>
      <c r="R8" s="173"/>
    </row>
    <row r="9" spans="1:18" ht="33">
      <c r="A9" s="163" t="s">
        <v>34</v>
      </c>
      <c r="B9" s="158"/>
      <c r="C9" s="159"/>
      <c r="D9" s="159"/>
      <c r="E9" s="159"/>
      <c r="F9" s="160"/>
      <c r="G9" s="158"/>
      <c r="H9" s="174"/>
      <c r="I9" s="160"/>
      <c r="J9" s="158"/>
      <c r="K9" s="161">
        <f>SUM(B9:J9)</f>
        <v>0</v>
      </c>
      <c r="M9" s="175" t="s">
        <v>91</v>
      </c>
      <c r="N9" s="176"/>
      <c r="O9" s="176"/>
      <c r="P9" s="176"/>
      <c r="Q9" s="176"/>
      <c r="R9" s="177"/>
    </row>
    <row r="10" spans="1:18" ht="33">
      <c r="A10" s="163" t="s">
        <v>92</v>
      </c>
      <c r="B10" s="158"/>
      <c r="C10" s="159"/>
      <c r="D10" s="159"/>
      <c r="E10" s="159"/>
      <c r="F10" s="178"/>
      <c r="G10" s="179"/>
      <c r="H10" s="159"/>
      <c r="I10" s="178"/>
      <c r="J10" s="179"/>
      <c r="K10" s="161">
        <f>SUM(F10:J10)</f>
        <v>0</v>
      </c>
      <c r="M10" s="180" t="s">
        <v>93</v>
      </c>
      <c r="N10" s="181"/>
      <c r="O10" s="181"/>
      <c r="P10" s="181"/>
      <c r="Q10" s="181"/>
      <c r="R10" s="182"/>
    </row>
    <row r="11" spans="1:18" ht="24" customHeight="1">
      <c r="A11" s="167" t="s">
        <v>94</v>
      </c>
      <c r="B11" s="158"/>
      <c r="C11" s="159"/>
      <c r="D11" s="159"/>
      <c r="E11" s="159"/>
      <c r="F11" s="183"/>
      <c r="G11" s="158"/>
      <c r="H11" s="159"/>
      <c r="I11" s="160"/>
      <c r="J11" s="158"/>
      <c r="K11" s="161">
        <f>SUM(B11:J11)</f>
        <v>0</v>
      </c>
      <c r="M11" s="166"/>
      <c r="N11" s="166"/>
      <c r="O11" s="166"/>
      <c r="P11" s="166"/>
      <c r="Q11" s="166"/>
      <c r="R11" s="166"/>
    </row>
    <row r="12" spans="1:18" ht="33" customHeight="1">
      <c r="A12" s="163" t="s">
        <v>36</v>
      </c>
      <c r="B12" s="158"/>
      <c r="C12" s="159"/>
      <c r="D12" s="159"/>
      <c r="E12" s="159"/>
      <c r="F12" s="183"/>
      <c r="G12" s="158"/>
      <c r="H12" s="159"/>
      <c r="I12" s="160"/>
      <c r="J12" s="158"/>
      <c r="K12" s="161">
        <f>SUM(B12:J12)</f>
        <v>0</v>
      </c>
      <c r="M12" s="166"/>
      <c r="N12" s="166"/>
      <c r="O12" s="166"/>
      <c r="P12" s="166"/>
      <c r="Q12" s="166"/>
      <c r="R12" s="166"/>
    </row>
    <row r="13" spans="1:18" ht="33" customHeight="1">
      <c r="A13" s="163" t="s">
        <v>95</v>
      </c>
      <c r="B13" s="158"/>
      <c r="C13" s="159"/>
      <c r="D13" s="159"/>
      <c r="E13" s="159"/>
      <c r="F13" s="183"/>
      <c r="G13" s="158"/>
      <c r="H13" s="159"/>
      <c r="I13" s="160"/>
      <c r="J13" s="158"/>
      <c r="K13" s="161">
        <f>SUM(B13:J13)</f>
        <v>0</v>
      </c>
      <c r="M13" s="166"/>
      <c r="N13" s="166"/>
      <c r="O13" s="166"/>
      <c r="P13" s="166"/>
      <c r="Q13" s="166"/>
      <c r="R13" s="166"/>
    </row>
    <row r="14" spans="1:11" ht="35.25" customHeight="1">
      <c r="A14" s="163" t="s">
        <v>96</v>
      </c>
      <c r="B14" s="158"/>
      <c r="C14" s="159"/>
      <c r="D14" s="159"/>
      <c r="E14" s="159"/>
      <c r="F14" s="183"/>
      <c r="G14" s="158"/>
      <c r="H14" s="159"/>
      <c r="I14" s="160"/>
      <c r="J14" s="158"/>
      <c r="K14" s="161">
        <f>SUM(B14:J14)</f>
        <v>0</v>
      </c>
    </row>
    <row r="15" spans="1:11" ht="35.25" customHeight="1">
      <c r="A15" s="163" t="s">
        <v>97</v>
      </c>
      <c r="B15" s="158"/>
      <c r="C15" s="159"/>
      <c r="D15" s="159"/>
      <c r="E15" s="159"/>
      <c r="F15" s="160"/>
      <c r="G15" s="158"/>
      <c r="H15" s="159"/>
      <c r="I15" s="160"/>
      <c r="J15" s="164"/>
      <c r="K15" s="161">
        <f>SUM(B15:J15)</f>
        <v>0</v>
      </c>
    </row>
    <row r="16" spans="1:11" ht="26.25" customHeight="1">
      <c r="A16" s="167" t="s">
        <v>37</v>
      </c>
      <c r="B16" s="158"/>
      <c r="C16" s="159"/>
      <c r="D16" s="159"/>
      <c r="E16" s="159"/>
      <c r="F16" s="160"/>
      <c r="G16" s="158"/>
      <c r="H16" s="159"/>
      <c r="I16" s="183"/>
      <c r="J16" s="158"/>
      <c r="K16" s="161">
        <f>SUM(B16:J16)</f>
        <v>0</v>
      </c>
    </row>
    <row r="17" spans="1:11" ht="26.25" customHeight="1">
      <c r="A17" s="163" t="s">
        <v>40</v>
      </c>
      <c r="B17" s="158"/>
      <c r="C17" s="159"/>
      <c r="D17" s="159"/>
      <c r="E17" s="159"/>
      <c r="F17" s="160"/>
      <c r="G17" s="158"/>
      <c r="H17" s="159"/>
      <c r="I17" s="160"/>
      <c r="J17" s="164"/>
      <c r="K17" s="161">
        <f>SUM(B17:J17)</f>
        <v>0</v>
      </c>
    </row>
    <row r="18" spans="1:11" ht="26.25" customHeight="1">
      <c r="A18" s="184" t="s">
        <v>41</v>
      </c>
      <c r="B18" s="185"/>
      <c r="C18" s="186"/>
      <c r="D18" s="186"/>
      <c r="E18" s="186"/>
      <c r="G18" s="185"/>
      <c r="H18" s="186"/>
      <c r="J18" s="187"/>
      <c r="K18" s="188">
        <f>SUM(B18:J18)</f>
        <v>0</v>
      </c>
    </row>
    <row r="19" spans="1:11" s="194" customFormat="1" ht="37.5">
      <c r="A19" s="189" t="s">
        <v>98</v>
      </c>
      <c r="B19" s="190">
        <f>SUM(B5:B18)</f>
        <v>0</v>
      </c>
      <c r="C19" s="191">
        <f>SUM(C5:C18)</f>
        <v>0</v>
      </c>
      <c r="D19" s="191">
        <f>SUM(D5:D18)</f>
        <v>0</v>
      </c>
      <c r="E19" s="191">
        <f>SUM(E5:E18)</f>
        <v>0</v>
      </c>
      <c r="F19" s="192">
        <f>SUM(F5:F18)</f>
        <v>0</v>
      </c>
      <c r="G19" s="190">
        <f>SUM(G5:G18)</f>
        <v>0</v>
      </c>
      <c r="H19" s="191">
        <f>SUM(H5:H18)</f>
        <v>0</v>
      </c>
      <c r="I19" s="192">
        <f>SUM(I5:I18)</f>
        <v>0</v>
      </c>
      <c r="J19" s="190">
        <f>SUM(J5:J18)</f>
        <v>0</v>
      </c>
      <c r="K19" s="193">
        <f>SUM(K5:K18)</f>
        <v>0</v>
      </c>
    </row>
    <row r="20" spans="1:11" ht="36.75">
      <c r="A20" s="195"/>
      <c r="B20" s="196" t="s">
        <v>73</v>
      </c>
      <c r="C20" s="196"/>
      <c r="D20" s="196"/>
      <c r="E20" s="196"/>
      <c r="F20" s="196"/>
      <c r="G20" s="196" t="s">
        <v>74</v>
      </c>
      <c r="H20" s="196"/>
      <c r="I20" s="196"/>
      <c r="J20" s="197" t="s">
        <v>75</v>
      </c>
      <c r="K20" s="198"/>
    </row>
    <row r="21" spans="1:11" ht="54.75">
      <c r="A21" s="195"/>
      <c r="B21" s="148" t="s">
        <v>76</v>
      </c>
      <c r="C21" s="149" t="s">
        <v>4</v>
      </c>
      <c r="D21" s="149" t="s">
        <v>77</v>
      </c>
      <c r="E21" s="149" t="s">
        <v>78</v>
      </c>
      <c r="F21" s="150" t="s">
        <v>79</v>
      </c>
      <c r="G21" s="148" t="s">
        <v>80</v>
      </c>
      <c r="H21" s="149" t="s">
        <v>81</v>
      </c>
      <c r="I21" s="150" t="s">
        <v>82</v>
      </c>
      <c r="J21" s="199" t="s">
        <v>83</v>
      </c>
      <c r="K21" s="198"/>
    </row>
    <row r="22" spans="1:10" ht="90.75">
      <c r="A22" s="200" t="s">
        <v>99</v>
      </c>
      <c r="B22" s="201" t="s">
        <v>100</v>
      </c>
      <c r="C22" s="202" t="s">
        <v>100</v>
      </c>
      <c r="D22" s="202" t="s">
        <v>100</v>
      </c>
      <c r="E22" s="202" t="s">
        <v>100</v>
      </c>
      <c r="F22" s="202" t="s">
        <v>42</v>
      </c>
      <c r="G22" s="201" t="s">
        <v>100</v>
      </c>
      <c r="H22" s="202" t="s">
        <v>101</v>
      </c>
      <c r="I22" s="202" t="s">
        <v>102</v>
      </c>
      <c r="J22" s="203" t="s">
        <v>103</v>
      </c>
    </row>
    <row r="23" spans="1:10" ht="18.75">
      <c r="A23" s="204" t="s">
        <v>104</v>
      </c>
      <c r="B23" s="205"/>
      <c r="C23" s="206"/>
      <c r="D23" s="206"/>
      <c r="E23" s="206"/>
      <c r="F23" s="207"/>
      <c r="G23" s="208"/>
      <c r="H23" s="209"/>
      <c r="I23" s="210"/>
      <c r="J23" s="211"/>
    </row>
    <row r="24" spans="1:10" ht="57" customHeight="1">
      <c r="A24" s="212"/>
      <c r="B24" s="213"/>
      <c r="C24" s="213"/>
      <c r="D24" s="213"/>
      <c r="E24" s="213"/>
      <c r="F24" s="213"/>
      <c r="G24" s="214"/>
      <c r="H24" s="215"/>
      <c r="I24" s="216"/>
      <c r="J24" s="215"/>
    </row>
    <row r="25" spans="1:11" ht="72.75" customHeight="1">
      <c r="A25" s="212"/>
      <c r="B25" s="213"/>
      <c r="C25" s="213"/>
      <c r="D25" s="213"/>
      <c r="E25" s="213"/>
      <c r="F25" s="213"/>
      <c r="G25" s="213"/>
      <c r="H25" s="213"/>
      <c r="I25" s="213"/>
      <c r="J25" s="213"/>
      <c r="K25" s="213"/>
    </row>
    <row r="26" spans="1:10" ht="45" customHeight="1">
      <c r="A26" s="212"/>
      <c r="B26" s="213"/>
      <c r="C26" s="213"/>
      <c r="D26" s="213"/>
      <c r="E26" s="213"/>
      <c r="F26" s="213"/>
      <c r="G26" s="214"/>
      <c r="H26" s="215"/>
      <c r="I26" s="216"/>
      <c r="J26" s="215"/>
    </row>
    <row r="27" spans="1:10" ht="93" customHeight="1">
      <c r="A27" s="212"/>
      <c r="B27" s="213"/>
      <c r="C27" s="213"/>
      <c r="D27" s="213"/>
      <c r="E27" s="213"/>
      <c r="F27" s="213"/>
      <c r="G27" s="214"/>
      <c r="H27" s="215"/>
      <c r="I27" s="216"/>
      <c r="J27" s="215"/>
    </row>
    <row r="28" spans="1:10" ht="90.75" customHeight="1">
      <c r="A28" s="212"/>
      <c r="B28" s="213"/>
      <c r="C28" s="213"/>
      <c r="D28" s="213"/>
      <c r="E28" s="213"/>
      <c r="F28" s="213"/>
      <c r="G28" s="214"/>
      <c r="H28" s="215"/>
      <c r="I28" s="216"/>
      <c r="J28" s="215"/>
    </row>
    <row r="29" spans="1:10" ht="90.75" customHeight="1">
      <c r="A29" s="212"/>
      <c r="B29" s="213"/>
      <c r="C29" s="213"/>
      <c r="D29" s="213"/>
      <c r="E29" s="213"/>
      <c r="F29" s="213"/>
      <c r="G29" s="214"/>
      <c r="H29" s="215"/>
      <c r="I29" s="216"/>
      <c r="J29" s="215"/>
    </row>
    <row r="30" spans="1:10" ht="57" customHeight="1">
      <c r="A30" s="212"/>
      <c r="B30" s="213"/>
      <c r="C30" s="213"/>
      <c r="D30" s="213"/>
      <c r="E30" s="213"/>
      <c r="F30" s="213"/>
      <c r="G30" s="214"/>
      <c r="H30" s="215"/>
      <c r="I30" s="216"/>
      <c r="J30" s="215"/>
    </row>
    <row r="31" spans="1:10" ht="45" customHeight="1">
      <c r="A31" s="212"/>
      <c r="B31" s="213"/>
      <c r="C31" s="213"/>
      <c r="D31" s="213"/>
      <c r="E31" s="213"/>
      <c r="F31" s="213"/>
      <c r="G31" s="214"/>
      <c r="H31" s="215"/>
      <c r="I31" s="216"/>
      <c r="J31" s="215"/>
    </row>
    <row r="32" ht="24.75" customHeight="1"/>
    <row r="33" ht="24.75" customHeight="1"/>
    <row r="34" ht="24.75" customHeight="1"/>
    <row r="35" ht="14.25" customHeight="1"/>
    <row r="36" ht="24.75" customHeight="1"/>
    <row r="37" ht="27.75" customHeight="1"/>
    <row r="39" ht="19.5" customHeight="1"/>
  </sheetData>
  <sheetProtection selectLockedCells="1" selectUnlockedCells="1"/>
  <mergeCells count="6">
    <mergeCell ref="A1:K1"/>
    <mergeCell ref="A2:K2"/>
    <mergeCell ref="B3:F3"/>
    <mergeCell ref="G3:I3"/>
    <mergeCell ref="B20:F20"/>
    <mergeCell ref="G20:I20"/>
  </mergeCells>
  <printOptions horizontalCentered="1"/>
  <pageMargins left="0.19652777777777777" right="0.19652777777777777" top="0.6694444444444445" bottom="0.2361111111111111" header="0.27569444444444446" footer="0.5118055555555555"/>
  <pageSetup fitToHeight="1" fitToWidth="1" horizontalDpi="300" verticalDpi="300" orientation="landscape" paperSize="9"/>
  <headerFooter alignWithMargins="0">
    <oddHeader>&amp;C&amp;"Arial,Regular"&amp;12Tessitura SLO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31">
    <pageSetUpPr fitToPage="1"/>
  </sheetPr>
  <dimension ref="A1:H13"/>
  <sheetViews>
    <sheetView zoomScale="65" zoomScaleNormal="65" workbookViewId="0" topLeftCell="A1">
      <selection activeCell="B10" sqref="B10"/>
    </sheetView>
  </sheetViews>
  <sheetFormatPr defaultColWidth="10.28125" defaultRowHeight="15"/>
  <cols>
    <col min="1" max="1" width="46.28125" style="217" customWidth="1"/>
    <col min="2" max="7" width="21.7109375" style="217" customWidth="1"/>
    <col min="8" max="16384" width="10.28125" style="217" customWidth="1"/>
  </cols>
  <sheetData>
    <row r="1" spans="1:7" ht="49.5" customHeight="1">
      <c r="A1" s="87" t="s">
        <v>105</v>
      </c>
      <c r="B1" s="87"/>
      <c r="C1" s="87"/>
      <c r="D1" s="87"/>
      <c r="E1" s="87"/>
      <c r="F1" s="87"/>
      <c r="G1" s="87"/>
    </row>
    <row r="2" spans="1:7" ht="72.75" customHeight="1">
      <c r="A2" s="218"/>
      <c r="B2" s="219" t="s">
        <v>50</v>
      </c>
      <c r="C2" s="91" t="s">
        <v>51</v>
      </c>
      <c r="D2" s="91" t="s">
        <v>52</v>
      </c>
      <c r="E2" s="91" t="s">
        <v>53</v>
      </c>
      <c r="F2" s="91" t="s">
        <v>54</v>
      </c>
      <c r="G2" s="92" t="s">
        <v>7</v>
      </c>
    </row>
    <row r="3" spans="1:7" ht="27" customHeight="1">
      <c r="A3" s="220" t="s">
        <v>55</v>
      </c>
      <c r="B3" s="221">
        <f>CE_variable!B3</f>
        <v>0</v>
      </c>
      <c r="C3" s="222">
        <f>CE_variable!C3</f>
        <v>0</v>
      </c>
      <c r="D3" s="222">
        <f>CE_variable!D3</f>
        <v>0</v>
      </c>
      <c r="E3" s="222">
        <f>CE_variable!E3</f>
        <v>0</v>
      </c>
      <c r="F3" s="222">
        <f>CE_variable!F3</f>
        <v>0</v>
      </c>
      <c r="G3" s="115">
        <f>SUM(B3:F3)</f>
        <v>0</v>
      </c>
    </row>
    <row r="4" spans="1:7" ht="34.5" customHeight="1">
      <c r="A4" s="223" t="s">
        <v>56</v>
      </c>
      <c r="B4" s="224">
        <f>CE_variable!B4</f>
        <v>0</v>
      </c>
      <c r="C4" s="225">
        <f>CE_variable!C4</f>
        <v>0</v>
      </c>
      <c r="D4" s="225">
        <f>CE_variable!D4</f>
        <v>0</v>
      </c>
      <c r="E4" s="225">
        <f>CE_variable!E4</f>
        <v>0</v>
      </c>
      <c r="F4" s="225">
        <f>CE_variable!F4</f>
        <v>0</v>
      </c>
      <c r="G4" s="115">
        <f>SUM(B4:F4)</f>
        <v>0</v>
      </c>
    </row>
    <row r="5" spans="1:7" ht="27" customHeight="1">
      <c r="A5" s="223" t="s">
        <v>22</v>
      </c>
      <c r="B5" s="224">
        <f>CE_variable!B5</f>
        <v>0</v>
      </c>
      <c r="C5" s="225">
        <f>CE_variable!C5</f>
        <v>0</v>
      </c>
      <c r="D5" s="225">
        <f>CE_variable!D5</f>
        <v>0</v>
      </c>
      <c r="E5" s="225">
        <f>CE_variable!E5</f>
        <v>0</v>
      </c>
      <c r="F5" s="225">
        <f>CE_variable!F5</f>
        <v>0</v>
      </c>
      <c r="G5" s="115">
        <f>SUM(B5:F5)</f>
        <v>0</v>
      </c>
    </row>
    <row r="6" spans="1:7" ht="25.5" customHeight="1">
      <c r="A6" s="223" t="s">
        <v>25</v>
      </c>
      <c r="B6" s="224">
        <f>CE_variable!B6</f>
        <v>0</v>
      </c>
      <c r="C6" s="225">
        <f>CE_variable!C6</f>
        <v>0</v>
      </c>
      <c r="D6" s="225">
        <f>CE_variable!D6</f>
        <v>0</v>
      </c>
      <c r="E6" s="225">
        <f>CE_variable!E6</f>
        <v>0</v>
      </c>
      <c r="F6" s="225">
        <f>CE_variable!F6</f>
        <v>0</v>
      </c>
      <c r="G6" s="115">
        <f>SUM(B6:F6)</f>
        <v>0</v>
      </c>
    </row>
    <row r="7" spans="1:7" ht="24.75" customHeight="1">
      <c r="A7" s="223" t="s">
        <v>106</v>
      </c>
      <c r="B7" s="224">
        <f>CE_variable!B7</f>
        <v>0</v>
      </c>
      <c r="C7" s="225">
        <f>CE_variable!C7</f>
        <v>0</v>
      </c>
      <c r="D7" s="225">
        <f>CE_variable!D7</f>
        <v>0</v>
      </c>
      <c r="E7" s="225">
        <f>CE_variable!E7</f>
        <v>0</v>
      </c>
      <c r="F7" s="225">
        <f>CE_variable!F7</f>
        <v>0</v>
      </c>
      <c r="G7" s="115">
        <f>SUM(B7:F7)</f>
        <v>0</v>
      </c>
    </row>
    <row r="8" spans="1:7" ht="27" customHeight="1">
      <c r="A8" s="220" t="s">
        <v>59</v>
      </c>
      <c r="B8" s="221">
        <f>SUM(B4:B7)</f>
        <v>0</v>
      </c>
      <c r="C8" s="222">
        <f>SUM(C4:C7)</f>
        <v>0</v>
      </c>
      <c r="D8" s="222">
        <f>SUM(D4:D7)</f>
        <v>0</v>
      </c>
      <c r="E8" s="222">
        <f>SUM(E4:E7)</f>
        <v>0</v>
      </c>
      <c r="F8" s="222">
        <f>SUM(F4:F7)</f>
        <v>0</v>
      </c>
      <c r="G8" s="115">
        <f>SUM(B8:F8)</f>
        <v>0</v>
      </c>
    </row>
    <row r="9" spans="1:7" ht="54.75" customHeight="1">
      <c r="A9" s="226" t="s">
        <v>60</v>
      </c>
      <c r="B9" s="227">
        <f>B3-B8</f>
        <v>0</v>
      </c>
      <c r="C9" s="228">
        <f>C3-C8</f>
        <v>0</v>
      </c>
      <c r="D9" s="228">
        <f>D3-D8</f>
        <v>0</v>
      </c>
      <c r="E9" s="228">
        <f>E3-E8</f>
        <v>0</v>
      </c>
      <c r="F9" s="228">
        <f>F3-F8</f>
        <v>0</v>
      </c>
      <c r="G9" s="229">
        <f>SUM(B9:F9)</f>
        <v>0</v>
      </c>
    </row>
    <row r="10" spans="1:7" ht="48" customHeight="1">
      <c r="A10" s="230" t="s">
        <v>107</v>
      </c>
      <c r="B10" s="231"/>
      <c r="C10" s="232"/>
      <c r="D10" s="232"/>
      <c r="E10" s="233"/>
      <c r="F10" s="233"/>
      <c r="G10" s="234"/>
    </row>
    <row r="11" spans="1:7" ht="45" customHeight="1">
      <c r="A11" s="235" t="s">
        <v>108</v>
      </c>
      <c r="B11" s="236"/>
      <c r="C11" s="237"/>
      <c r="D11" s="237"/>
      <c r="E11" s="238"/>
      <c r="F11" s="238"/>
      <c r="G11" s="239"/>
    </row>
    <row r="12" spans="1:7" ht="48" customHeight="1">
      <c r="A12" s="240" t="s">
        <v>109</v>
      </c>
      <c r="B12" s="241"/>
      <c r="C12" s="242"/>
      <c r="D12" s="242"/>
      <c r="E12" s="242"/>
      <c r="F12" s="243"/>
      <c r="G12" s="244"/>
    </row>
    <row r="13" spans="1:8" ht="48" customHeight="1">
      <c r="A13" s="245" t="s">
        <v>62</v>
      </c>
      <c r="B13" s="245"/>
      <c r="C13" s="245"/>
      <c r="D13" s="245"/>
      <c r="E13" s="245"/>
      <c r="F13" s="246"/>
      <c r="G13" s="246"/>
      <c r="H13" s="140"/>
    </row>
  </sheetData>
  <sheetProtection selectLockedCells="1" selectUnlockedCells="1"/>
  <mergeCells count="4">
    <mergeCell ref="E10:F10"/>
    <mergeCell ref="E11:F11"/>
    <mergeCell ref="A13:E13"/>
    <mergeCell ref="F13:G13"/>
  </mergeCells>
  <printOptions horizontalCentered="1"/>
  <pageMargins left="0.19652777777777777" right="0.19652777777777777" top="0.6694444444444445" bottom="0.2361111111111111" header="0.27569444444444446" footer="0.5118055555555555"/>
  <pageSetup fitToHeight="1" fitToWidth="1" horizontalDpi="300" verticalDpi="300" orientation="landscape" paperSize="9"/>
  <headerFooter alignWithMargins="0">
    <oddHeader>&amp;C&amp;"Arial,Regular"&amp;12Tessitura SLO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4">
    <pageSetUpPr fitToPage="1"/>
  </sheetPr>
  <dimension ref="A1:J128"/>
  <sheetViews>
    <sheetView zoomScale="65" zoomScaleNormal="65" workbookViewId="0" topLeftCell="A1">
      <selection activeCell="C17" sqref="C17"/>
    </sheetView>
  </sheetViews>
  <sheetFormatPr defaultColWidth="9.140625" defaultRowHeight="15"/>
  <cols>
    <col min="1" max="1" width="11.28125" style="198" customWidth="1"/>
    <col min="2" max="2" width="50.7109375" style="198" customWidth="1"/>
    <col min="3" max="3" width="37.57421875" style="198" customWidth="1"/>
    <col min="4" max="5" width="9.140625" style="198" customWidth="1"/>
    <col min="6" max="6" width="14.00390625" style="198" customWidth="1"/>
    <col min="7" max="16384" width="9.140625" style="198" customWidth="1"/>
  </cols>
  <sheetData>
    <row r="1" spans="2:6" ht="26.25" customHeight="1">
      <c r="B1" s="247" t="s">
        <v>110</v>
      </c>
      <c r="C1" s="247"/>
      <c r="D1" s="248"/>
      <c r="E1" s="248"/>
      <c r="F1" s="248"/>
    </row>
    <row r="2" spans="2:3" ht="27.75" customHeight="1">
      <c r="B2" s="249"/>
      <c r="C2" s="250" t="s">
        <v>111</v>
      </c>
    </row>
    <row r="3" spans="2:3" ht="23.25" customHeight="1">
      <c r="B3" s="251" t="s">
        <v>112</v>
      </c>
      <c r="C3" s="252">
        <f>Input!G39</f>
        <v>0</v>
      </c>
    </row>
    <row r="4" spans="2:3" ht="23.25" customHeight="1">
      <c r="B4" s="251" t="s">
        <v>113</v>
      </c>
      <c r="C4" s="252"/>
    </row>
    <row r="5" spans="2:3" ht="23.25" customHeight="1">
      <c r="B5" s="251" t="s">
        <v>114</v>
      </c>
      <c r="C5" s="252"/>
    </row>
    <row r="6" spans="2:3" ht="23.25" customHeight="1">
      <c r="B6" s="253" t="s">
        <v>115</v>
      </c>
      <c r="C6" s="252"/>
    </row>
    <row r="7" spans="2:3" ht="23.25" customHeight="1">
      <c r="B7" s="253" t="s">
        <v>34</v>
      </c>
      <c r="C7" s="252"/>
    </row>
    <row r="8" spans="2:3" ht="23.25" customHeight="1">
      <c r="B8" s="253" t="s">
        <v>92</v>
      </c>
      <c r="C8" s="252"/>
    </row>
    <row r="9" spans="2:3" ht="23.25" customHeight="1">
      <c r="B9" s="251" t="s">
        <v>116</v>
      </c>
      <c r="C9" s="252"/>
    </row>
    <row r="10" spans="2:3" ht="23.25" customHeight="1">
      <c r="B10" s="253" t="s">
        <v>36</v>
      </c>
      <c r="C10" s="252"/>
    </row>
    <row r="11" spans="2:3" ht="23.25" customHeight="1">
      <c r="B11" s="253" t="s">
        <v>95</v>
      </c>
      <c r="C11" s="252"/>
    </row>
    <row r="12" spans="2:3" ht="23.25" customHeight="1">
      <c r="B12" s="253" t="s">
        <v>96</v>
      </c>
      <c r="C12" s="252"/>
    </row>
    <row r="13" spans="2:3" ht="23.25" customHeight="1">
      <c r="B13" s="253" t="s">
        <v>97</v>
      </c>
      <c r="C13" s="252"/>
    </row>
    <row r="14" spans="2:3" ht="23.25" customHeight="1">
      <c r="B14" s="251" t="s">
        <v>37</v>
      </c>
      <c r="C14" s="252"/>
    </row>
    <row r="15" spans="2:3" ht="23.25" customHeight="1">
      <c r="B15" s="253" t="s">
        <v>40</v>
      </c>
      <c r="C15" s="252"/>
    </row>
    <row r="16" spans="2:3" ht="23.25" customHeight="1">
      <c r="B16" s="254" t="s">
        <v>41</v>
      </c>
      <c r="C16" s="252">
        <f>Input!G34</f>
        <v>0</v>
      </c>
    </row>
    <row r="17" spans="2:3" ht="18.75">
      <c r="B17" s="255" t="s">
        <v>117</v>
      </c>
      <c r="C17" s="256"/>
    </row>
    <row r="18" ht="19.5"/>
    <row r="19" spans="2:3" ht="18.75">
      <c r="B19" s="257"/>
      <c r="C19" s="258" t="s">
        <v>118</v>
      </c>
    </row>
    <row r="20" spans="2:3" ht="25.5" customHeight="1">
      <c r="B20" s="259" t="s">
        <v>119</v>
      </c>
      <c r="C20" s="260"/>
    </row>
    <row r="21" spans="2:3" ht="18.75">
      <c r="B21" s="261" t="s">
        <v>120</v>
      </c>
      <c r="C21" s="262"/>
    </row>
    <row r="22" ht="18.75"/>
    <row r="47" spans="1:10" ht="18">
      <c r="A47" s="263"/>
      <c r="B47" s="263"/>
      <c r="C47" s="263"/>
      <c r="D47" s="263"/>
      <c r="E47" s="263"/>
      <c r="F47" s="263"/>
      <c r="G47" s="263"/>
      <c r="H47" s="263"/>
      <c r="I47" s="263"/>
      <c r="J47" s="263"/>
    </row>
    <row r="48" spans="1:10" ht="18">
      <c r="A48" s="263"/>
      <c r="B48" s="263"/>
      <c r="C48" s="263"/>
      <c r="D48" s="263"/>
      <c r="E48" s="263"/>
      <c r="F48" s="263"/>
      <c r="G48" s="263"/>
      <c r="H48" s="263"/>
      <c r="I48" s="263"/>
      <c r="J48" s="263"/>
    </row>
    <row r="49" spans="1:10" ht="18">
      <c r="A49" s="263"/>
      <c r="B49" s="263"/>
      <c r="C49" s="263"/>
      <c r="D49" s="263"/>
      <c r="E49" s="263"/>
      <c r="F49" s="263"/>
      <c r="G49" s="263"/>
      <c r="H49" s="263"/>
      <c r="I49" s="263"/>
      <c r="J49" s="263"/>
    </row>
    <row r="50" spans="1:10" ht="18">
      <c r="A50" s="263"/>
      <c r="B50" s="263"/>
      <c r="C50" s="263"/>
      <c r="D50" s="263"/>
      <c r="E50" s="263"/>
      <c r="F50" s="263"/>
      <c r="G50" s="263"/>
      <c r="H50" s="263"/>
      <c r="I50" s="263"/>
      <c r="J50" s="263"/>
    </row>
    <row r="51" spans="1:10" ht="18">
      <c r="A51" s="263"/>
      <c r="B51" s="263"/>
      <c r="C51" s="263"/>
      <c r="D51" s="263"/>
      <c r="E51" s="263"/>
      <c r="F51" s="263"/>
      <c r="G51" s="263"/>
      <c r="H51" s="263"/>
      <c r="I51" s="263"/>
      <c r="J51" s="263"/>
    </row>
    <row r="52" spans="1:10" ht="18">
      <c r="A52" s="263"/>
      <c r="B52" s="263"/>
      <c r="C52" s="263"/>
      <c r="D52" s="263"/>
      <c r="E52" s="263"/>
      <c r="F52" s="263"/>
      <c r="G52" s="263"/>
      <c r="H52" s="263"/>
      <c r="I52" s="263"/>
      <c r="J52" s="263"/>
    </row>
    <row r="53" spans="1:10" ht="18">
      <c r="A53" s="263"/>
      <c r="B53" s="263"/>
      <c r="C53" s="263"/>
      <c r="D53" s="263"/>
      <c r="E53" s="263"/>
      <c r="F53" s="263"/>
      <c r="G53" s="263"/>
      <c r="H53" s="263"/>
      <c r="I53" s="263"/>
      <c r="J53" s="263"/>
    </row>
    <row r="54" spans="1:10" ht="18">
      <c r="A54" s="263"/>
      <c r="B54" s="263"/>
      <c r="C54" s="263"/>
      <c r="D54" s="263"/>
      <c r="E54" s="263"/>
      <c r="F54" s="263"/>
      <c r="G54" s="263"/>
      <c r="H54" s="263"/>
      <c r="I54" s="263"/>
      <c r="J54" s="263"/>
    </row>
    <row r="55" spans="1:10" ht="18">
      <c r="A55" s="263"/>
      <c r="B55" s="263"/>
      <c r="C55" s="263"/>
      <c r="D55" s="263"/>
      <c r="E55" s="263"/>
      <c r="F55" s="263"/>
      <c r="G55" s="263"/>
      <c r="H55" s="263"/>
      <c r="I55" s="263"/>
      <c r="J55" s="263"/>
    </row>
    <row r="56" spans="1:10" ht="18">
      <c r="A56" s="263"/>
      <c r="B56" s="263"/>
      <c r="C56" s="263"/>
      <c r="D56" s="263"/>
      <c r="E56" s="263"/>
      <c r="F56" s="263"/>
      <c r="G56" s="263"/>
      <c r="H56" s="263"/>
      <c r="I56" s="263"/>
      <c r="J56" s="263"/>
    </row>
    <row r="57" spans="1:10" ht="18">
      <c r="A57" s="263"/>
      <c r="B57" s="263"/>
      <c r="C57" s="263"/>
      <c r="D57" s="263"/>
      <c r="E57" s="263"/>
      <c r="F57" s="263"/>
      <c r="G57" s="263"/>
      <c r="H57" s="263"/>
      <c r="I57" s="263"/>
      <c r="J57" s="263"/>
    </row>
    <row r="58" spans="1:10" ht="18">
      <c r="A58" s="263"/>
      <c r="B58" s="263"/>
      <c r="C58" s="263"/>
      <c r="D58" s="263"/>
      <c r="E58" s="263"/>
      <c r="F58" s="263"/>
      <c r="G58" s="263"/>
      <c r="H58" s="263"/>
      <c r="I58" s="263"/>
      <c r="J58" s="263"/>
    </row>
    <row r="59" spans="1:10" ht="18">
      <c r="A59" s="263"/>
      <c r="B59" s="263"/>
      <c r="C59" s="263"/>
      <c r="D59" s="263"/>
      <c r="E59" s="263"/>
      <c r="F59" s="263"/>
      <c r="G59" s="263"/>
      <c r="H59" s="263"/>
      <c r="I59" s="263"/>
      <c r="J59" s="263"/>
    </row>
    <row r="60" spans="1:10" ht="18">
      <c r="A60" s="263"/>
      <c r="B60" s="263"/>
      <c r="C60" s="263"/>
      <c r="D60" s="263"/>
      <c r="E60" s="263"/>
      <c r="F60" s="263"/>
      <c r="G60" s="263"/>
      <c r="H60" s="263"/>
      <c r="I60" s="263"/>
      <c r="J60" s="263"/>
    </row>
    <row r="61" spans="1:10" ht="18">
      <c r="A61" s="263"/>
      <c r="B61" s="263"/>
      <c r="C61" s="263"/>
      <c r="D61" s="263"/>
      <c r="E61" s="263"/>
      <c r="F61" s="263"/>
      <c r="G61" s="263"/>
      <c r="H61" s="263"/>
      <c r="I61" s="263"/>
      <c r="J61" s="263"/>
    </row>
    <row r="62" spans="1:10" ht="18">
      <c r="A62" s="263"/>
      <c r="B62" s="263"/>
      <c r="C62" s="263"/>
      <c r="D62" s="263"/>
      <c r="E62" s="263"/>
      <c r="F62" s="263"/>
      <c r="G62" s="263"/>
      <c r="H62" s="263"/>
      <c r="I62" s="263"/>
      <c r="J62" s="263"/>
    </row>
    <row r="63" spans="1:10" ht="18">
      <c r="A63" s="263"/>
      <c r="B63" s="263"/>
      <c r="C63" s="263"/>
      <c r="D63" s="263"/>
      <c r="E63" s="263"/>
      <c r="F63" s="263"/>
      <c r="G63" s="263"/>
      <c r="H63" s="263"/>
      <c r="I63" s="263"/>
      <c r="J63" s="263"/>
    </row>
    <row r="64" spans="1:10" ht="18">
      <c r="A64" s="263"/>
      <c r="B64" s="263"/>
      <c r="C64" s="263"/>
      <c r="D64" s="263"/>
      <c r="E64" s="263"/>
      <c r="F64" s="263"/>
      <c r="G64" s="263"/>
      <c r="H64" s="263"/>
      <c r="I64" s="263"/>
      <c r="J64" s="263"/>
    </row>
    <row r="65" spans="1:10" ht="18">
      <c r="A65" s="263"/>
      <c r="B65" s="263"/>
      <c r="C65" s="263"/>
      <c r="D65" s="263"/>
      <c r="E65" s="263"/>
      <c r="F65" s="263"/>
      <c r="G65" s="263"/>
      <c r="H65" s="263"/>
      <c r="I65" s="263"/>
      <c r="J65" s="263"/>
    </row>
    <row r="66" spans="1:10" ht="18">
      <c r="A66" s="263"/>
      <c r="B66" s="263"/>
      <c r="C66" s="263"/>
      <c r="D66" s="263"/>
      <c r="E66" s="263"/>
      <c r="F66" s="263"/>
      <c r="G66" s="263"/>
      <c r="H66" s="263"/>
      <c r="I66" s="263"/>
      <c r="J66" s="263"/>
    </row>
    <row r="67" spans="1:10" ht="18">
      <c r="A67" s="263"/>
      <c r="B67" s="263"/>
      <c r="C67" s="263"/>
      <c r="D67" s="263"/>
      <c r="E67" s="263"/>
      <c r="F67" s="263"/>
      <c r="G67" s="263"/>
      <c r="H67" s="263"/>
      <c r="I67" s="263"/>
      <c r="J67" s="263"/>
    </row>
    <row r="68" spans="1:10" ht="18">
      <c r="A68" s="263"/>
      <c r="B68" s="263"/>
      <c r="C68" s="263"/>
      <c r="D68" s="263"/>
      <c r="E68" s="263"/>
      <c r="F68" s="263"/>
      <c r="G68" s="263"/>
      <c r="H68" s="263"/>
      <c r="I68" s="263"/>
      <c r="J68" s="263"/>
    </row>
    <row r="69" spans="1:10" ht="18">
      <c r="A69" s="263"/>
      <c r="B69" s="263"/>
      <c r="C69" s="263"/>
      <c r="D69" s="263"/>
      <c r="E69" s="263"/>
      <c r="F69" s="263"/>
      <c r="G69" s="263"/>
      <c r="H69" s="263"/>
      <c r="I69" s="263"/>
      <c r="J69" s="263"/>
    </row>
    <row r="70" spans="1:10" ht="18">
      <c r="A70" s="263"/>
      <c r="B70" s="263"/>
      <c r="C70" s="263"/>
      <c r="D70" s="263"/>
      <c r="E70" s="263"/>
      <c r="F70" s="263"/>
      <c r="G70" s="263"/>
      <c r="H70" s="263"/>
      <c r="I70" s="263"/>
      <c r="J70" s="263"/>
    </row>
    <row r="71" spans="1:10" ht="18">
      <c r="A71" s="263"/>
      <c r="B71" s="263"/>
      <c r="C71" s="263"/>
      <c r="D71" s="263"/>
      <c r="E71" s="263"/>
      <c r="F71" s="263"/>
      <c r="G71" s="263"/>
      <c r="H71" s="263"/>
      <c r="I71" s="263"/>
      <c r="J71" s="263"/>
    </row>
    <row r="72" spans="1:10" ht="18">
      <c r="A72" s="263"/>
      <c r="B72" s="263"/>
      <c r="C72" s="263"/>
      <c r="D72" s="263"/>
      <c r="E72" s="263"/>
      <c r="F72" s="263"/>
      <c r="G72" s="263"/>
      <c r="H72" s="263"/>
      <c r="I72" s="263"/>
      <c r="J72" s="263"/>
    </row>
    <row r="73" spans="1:10" ht="18">
      <c r="A73" s="263"/>
      <c r="B73" s="263"/>
      <c r="C73" s="263"/>
      <c r="D73" s="263"/>
      <c r="E73" s="263"/>
      <c r="F73" s="263"/>
      <c r="G73" s="263"/>
      <c r="H73" s="263"/>
      <c r="I73" s="263"/>
      <c r="J73" s="263"/>
    </row>
    <row r="74" spans="1:10" ht="18">
      <c r="A74" s="263"/>
      <c r="B74" s="263"/>
      <c r="C74" s="263"/>
      <c r="D74" s="263"/>
      <c r="E74" s="263"/>
      <c r="F74" s="263"/>
      <c r="G74" s="263"/>
      <c r="H74" s="263"/>
      <c r="I74" s="263"/>
      <c r="J74" s="263"/>
    </row>
    <row r="75" spans="1:10" ht="18">
      <c r="A75" s="263"/>
      <c r="B75" s="263"/>
      <c r="C75" s="263"/>
      <c r="D75" s="263"/>
      <c r="E75" s="263"/>
      <c r="F75" s="263"/>
      <c r="G75" s="263"/>
      <c r="H75" s="263"/>
      <c r="I75" s="263"/>
      <c r="J75" s="263"/>
    </row>
    <row r="76" spans="1:10" ht="18">
      <c r="A76" s="263"/>
      <c r="B76" s="263"/>
      <c r="C76" s="263"/>
      <c r="D76" s="263"/>
      <c r="E76" s="263"/>
      <c r="F76" s="263"/>
      <c r="G76" s="263"/>
      <c r="H76" s="263"/>
      <c r="I76" s="263"/>
      <c r="J76" s="263"/>
    </row>
    <row r="77" spans="1:10" ht="18">
      <c r="A77" s="263"/>
      <c r="B77" s="263"/>
      <c r="C77" s="263"/>
      <c r="D77" s="263"/>
      <c r="E77" s="263"/>
      <c r="F77" s="263"/>
      <c r="G77" s="263"/>
      <c r="H77" s="263"/>
      <c r="I77" s="263"/>
      <c r="J77" s="263"/>
    </row>
    <row r="78" spans="1:10" ht="18">
      <c r="A78" s="263"/>
      <c r="B78" s="263"/>
      <c r="C78" s="263"/>
      <c r="D78" s="263"/>
      <c r="E78" s="263"/>
      <c r="F78" s="263"/>
      <c r="G78" s="263"/>
      <c r="H78" s="263"/>
      <c r="I78" s="263"/>
      <c r="J78" s="263"/>
    </row>
    <row r="79" spans="1:10" ht="18">
      <c r="A79" s="263"/>
      <c r="B79" s="263"/>
      <c r="C79" s="263"/>
      <c r="D79" s="263"/>
      <c r="E79" s="263"/>
      <c r="F79" s="263"/>
      <c r="G79" s="263"/>
      <c r="H79" s="263"/>
      <c r="I79" s="263"/>
      <c r="J79" s="263"/>
    </row>
    <row r="80" spans="1:10" ht="18">
      <c r="A80" s="263"/>
      <c r="B80" s="263"/>
      <c r="C80" s="263"/>
      <c r="D80" s="263"/>
      <c r="E80" s="263"/>
      <c r="F80" s="263"/>
      <c r="G80" s="263"/>
      <c r="H80" s="263"/>
      <c r="I80" s="263"/>
      <c r="J80" s="263"/>
    </row>
    <row r="81" spans="1:10" ht="18">
      <c r="A81" s="263"/>
      <c r="B81" s="263"/>
      <c r="C81" s="263"/>
      <c r="D81" s="263"/>
      <c r="E81" s="263"/>
      <c r="F81" s="263"/>
      <c r="G81" s="263"/>
      <c r="H81" s="263"/>
      <c r="I81" s="263"/>
      <c r="J81" s="263"/>
    </row>
    <row r="82" spans="1:10" ht="18">
      <c r="A82" s="263"/>
      <c r="B82" s="263"/>
      <c r="C82" s="263"/>
      <c r="D82" s="263"/>
      <c r="E82" s="263"/>
      <c r="F82" s="263"/>
      <c r="G82" s="263"/>
      <c r="H82" s="263"/>
      <c r="I82" s="263"/>
      <c r="J82" s="263"/>
    </row>
    <row r="83" spans="1:10" ht="18">
      <c r="A83" s="263"/>
      <c r="B83" s="263"/>
      <c r="C83" s="263"/>
      <c r="D83" s="263"/>
      <c r="E83" s="263"/>
      <c r="F83" s="263"/>
      <c r="G83" s="263"/>
      <c r="H83" s="263"/>
      <c r="I83" s="263"/>
      <c r="J83" s="263"/>
    </row>
    <row r="84" spans="1:10" ht="18">
      <c r="A84" s="263"/>
      <c r="B84" s="263"/>
      <c r="C84" s="263"/>
      <c r="D84" s="263"/>
      <c r="E84" s="263"/>
      <c r="F84" s="263"/>
      <c r="G84" s="263"/>
      <c r="H84" s="263"/>
      <c r="I84" s="263"/>
      <c r="J84" s="263"/>
    </row>
    <row r="85" spans="1:10" ht="18">
      <c r="A85" s="263"/>
      <c r="B85" s="263"/>
      <c r="C85" s="263"/>
      <c r="D85" s="263"/>
      <c r="E85" s="263"/>
      <c r="F85" s="263"/>
      <c r="G85" s="263"/>
      <c r="H85" s="263"/>
      <c r="I85" s="263"/>
      <c r="J85" s="263"/>
    </row>
    <row r="86" spans="1:10" ht="18">
      <c r="A86" s="263"/>
      <c r="B86" s="263"/>
      <c r="C86" s="263"/>
      <c r="D86" s="263"/>
      <c r="E86" s="263"/>
      <c r="F86" s="263"/>
      <c r="G86" s="263"/>
      <c r="H86" s="263"/>
      <c r="I86" s="263"/>
      <c r="J86" s="263"/>
    </row>
    <row r="87" spans="1:10" ht="18">
      <c r="A87" s="263"/>
      <c r="B87" s="263"/>
      <c r="C87" s="263"/>
      <c r="D87" s="263"/>
      <c r="E87" s="263"/>
      <c r="F87" s="263"/>
      <c r="G87" s="263"/>
      <c r="H87" s="263"/>
      <c r="I87" s="263"/>
      <c r="J87" s="263"/>
    </row>
    <row r="88" spans="1:10" ht="18">
      <c r="A88" s="263"/>
      <c r="B88" s="263"/>
      <c r="C88" s="263"/>
      <c r="D88" s="263"/>
      <c r="E88" s="263"/>
      <c r="F88" s="263"/>
      <c r="G88" s="263"/>
      <c r="H88" s="263"/>
      <c r="I88" s="263"/>
      <c r="J88" s="263"/>
    </row>
    <row r="89" spans="1:10" ht="18">
      <c r="A89" s="263"/>
      <c r="B89" s="263"/>
      <c r="C89" s="263"/>
      <c r="D89" s="263"/>
      <c r="E89" s="263"/>
      <c r="F89" s="263"/>
      <c r="G89" s="263"/>
      <c r="H89" s="263"/>
      <c r="I89" s="263"/>
      <c r="J89" s="263"/>
    </row>
    <row r="90" spans="1:10" ht="18">
      <c r="A90" s="263"/>
      <c r="B90" s="263"/>
      <c r="C90" s="263"/>
      <c r="D90" s="263"/>
      <c r="E90" s="263"/>
      <c r="F90" s="263"/>
      <c r="G90" s="263"/>
      <c r="H90" s="263"/>
      <c r="I90" s="263"/>
      <c r="J90" s="263"/>
    </row>
    <row r="91" spans="1:10" ht="18">
      <c r="A91" s="263"/>
      <c r="B91" s="263"/>
      <c r="C91" s="263"/>
      <c r="D91" s="263"/>
      <c r="E91" s="263"/>
      <c r="F91" s="263"/>
      <c r="G91" s="263"/>
      <c r="H91" s="263"/>
      <c r="I91" s="263"/>
      <c r="J91" s="263"/>
    </row>
    <row r="92" spans="1:10" ht="18">
      <c r="A92" s="263"/>
      <c r="B92" s="263"/>
      <c r="C92" s="263"/>
      <c r="D92" s="263"/>
      <c r="E92" s="263"/>
      <c r="F92" s="263"/>
      <c r="G92" s="263"/>
      <c r="H92" s="263"/>
      <c r="I92" s="263"/>
      <c r="J92" s="263"/>
    </row>
    <row r="93" spans="1:10" ht="18">
      <c r="A93" s="263"/>
      <c r="B93" s="263"/>
      <c r="C93" s="263"/>
      <c r="D93" s="263"/>
      <c r="E93" s="263"/>
      <c r="F93" s="263"/>
      <c r="G93" s="263"/>
      <c r="H93" s="263"/>
      <c r="I93" s="263"/>
      <c r="J93" s="263"/>
    </row>
    <row r="94" spans="1:10" ht="18">
      <c r="A94" s="263"/>
      <c r="B94" s="263"/>
      <c r="C94" s="263"/>
      <c r="D94" s="263"/>
      <c r="E94" s="263"/>
      <c r="F94" s="263"/>
      <c r="G94" s="263"/>
      <c r="H94" s="263"/>
      <c r="I94" s="263"/>
      <c r="J94" s="263"/>
    </row>
    <row r="95" spans="1:10" ht="18">
      <c r="A95" s="263"/>
      <c r="B95" s="263"/>
      <c r="C95" s="263"/>
      <c r="D95" s="263"/>
      <c r="E95" s="263"/>
      <c r="F95" s="263"/>
      <c r="G95" s="263"/>
      <c r="H95" s="263"/>
      <c r="I95" s="263"/>
      <c r="J95" s="263"/>
    </row>
    <row r="96" spans="1:10" ht="18">
      <c r="A96" s="263"/>
      <c r="B96" s="263"/>
      <c r="C96" s="263"/>
      <c r="D96" s="263"/>
      <c r="E96" s="263"/>
      <c r="F96" s="263"/>
      <c r="G96" s="263"/>
      <c r="H96" s="263"/>
      <c r="I96" s="263"/>
      <c r="J96" s="263"/>
    </row>
    <row r="97" spans="1:10" ht="18">
      <c r="A97" s="263"/>
      <c r="B97" s="263"/>
      <c r="C97" s="263"/>
      <c r="D97" s="263"/>
      <c r="E97" s="263"/>
      <c r="F97" s="263"/>
      <c r="G97" s="263"/>
      <c r="H97" s="263"/>
      <c r="I97" s="263"/>
      <c r="J97" s="263"/>
    </row>
    <row r="98" spans="1:10" ht="18">
      <c r="A98" s="263"/>
      <c r="B98" s="263"/>
      <c r="C98" s="263"/>
      <c r="D98" s="263"/>
      <c r="E98" s="263"/>
      <c r="F98" s="263"/>
      <c r="G98" s="263"/>
      <c r="H98" s="263"/>
      <c r="I98" s="263"/>
      <c r="J98" s="263"/>
    </row>
    <row r="99" spans="1:10" ht="18">
      <c r="A99" s="263"/>
      <c r="B99" s="263"/>
      <c r="C99" s="263"/>
      <c r="D99" s="263"/>
      <c r="E99" s="263"/>
      <c r="F99" s="263"/>
      <c r="G99" s="263"/>
      <c r="H99" s="263"/>
      <c r="I99" s="263"/>
      <c r="J99" s="263"/>
    </row>
    <row r="100" spans="1:10" ht="18">
      <c r="A100" s="263"/>
      <c r="B100" s="263"/>
      <c r="C100" s="263"/>
      <c r="D100" s="263"/>
      <c r="E100" s="263"/>
      <c r="F100" s="263"/>
      <c r="G100" s="263"/>
      <c r="H100" s="263"/>
      <c r="I100" s="263"/>
      <c r="J100" s="263"/>
    </row>
    <row r="101" spans="1:10" ht="18">
      <c r="A101" s="263"/>
      <c r="B101" s="263"/>
      <c r="C101" s="263"/>
      <c r="D101" s="263"/>
      <c r="E101" s="263"/>
      <c r="F101" s="263"/>
      <c r="G101" s="263"/>
      <c r="H101" s="263"/>
      <c r="I101" s="263"/>
      <c r="J101" s="263"/>
    </row>
    <row r="102" spans="1:10" ht="18">
      <c r="A102" s="263"/>
      <c r="B102" s="263"/>
      <c r="C102" s="263"/>
      <c r="D102" s="263"/>
      <c r="E102" s="263"/>
      <c r="F102" s="263"/>
      <c r="G102" s="263"/>
      <c r="H102" s="263"/>
      <c r="I102" s="263"/>
      <c r="J102" s="263"/>
    </row>
    <row r="103" spans="1:10" ht="18">
      <c r="A103" s="263"/>
      <c r="B103" s="263"/>
      <c r="C103" s="263"/>
      <c r="D103" s="263"/>
      <c r="E103" s="263"/>
      <c r="F103" s="263"/>
      <c r="G103" s="263"/>
      <c r="H103" s="263"/>
      <c r="I103" s="263"/>
      <c r="J103" s="263"/>
    </row>
    <row r="104" spans="1:10" ht="18">
      <c r="A104" s="263"/>
      <c r="B104" s="263"/>
      <c r="C104" s="263"/>
      <c r="D104" s="263"/>
      <c r="E104" s="263"/>
      <c r="F104" s="263"/>
      <c r="G104" s="263"/>
      <c r="H104" s="263"/>
      <c r="I104" s="263"/>
      <c r="J104" s="263"/>
    </row>
    <row r="105" spans="1:10" ht="18">
      <c r="A105" s="263"/>
      <c r="B105" s="263"/>
      <c r="C105" s="263"/>
      <c r="D105" s="263"/>
      <c r="E105" s="263"/>
      <c r="F105" s="263"/>
      <c r="G105" s="263"/>
      <c r="H105" s="263"/>
      <c r="I105" s="263"/>
      <c r="J105" s="263"/>
    </row>
    <row r="106" spans="1:10" ht="18">
      <c r="A106" s="263"/>
      <c r="B106" s="263"/>
      <c r="C106" s="263"/>
      <c r="D106" s="263"/>
      <c r="E106" s="263"/>
      <c r="F106" s="263"/>
      <c r="G106" s="263"/>
      <c r="H106" s="263"/>
      <c r="I106" s="263"/>
      <c r="J106" s="263"/>
    </row>
    <row r="107" spans="1:10" ht="18">
      <c r="A107" s="263"/>
      <c r="B107" s="263"/>
      <c r="C107" s="263"/>
      <c r="D107" s="263"/>
      <c r="E107" s="263"/>
      <c r="F107" s="263"/>
      <c r="G107" s="263"/>
      <c r="H107" s="263"/>
      <c r="I107" s="263"/>
      <c r="J107" s="263"/>
    </row>
    <row r="108" spans="1:10" ht="18">
      <c r="A108" s="263"/>
      <c r="B108" s="263"/>
      <c r="C108" s="263"/>
      <c r="D108" s="263"/>
      <c r="E108" s="263"/>
      <c r="F108" s="263"/>
      <c r="G108" s="263"/>
      <c r="H108" s="263"/>
      <c r="I108" s="263"/>
      <c r="J108" s="263"/>
    </row>
    <row r="109" spans="1:10" ht="18">
      <c r="A109" s="263"/>
      <c r="B109" s="263"/>
      <c r="C109" s="263"/>
      <c r="D109" s="263"/>
      <c r="E109" s="263"/>
      <c r="F109" s="263"/>
      <c r="G109" s="263"/>
      <c r="H109" s="263"/>
      <c r="I109" s="263"/>
      <c r="J109" s="263"/>
    </row>
    <row r="110" spans="1:10" ht="18">
      <c r="A110" s="263"/>
      <c r="B110" s="263"/>
      <c r="C110" s="263"/>
      <c r="D110" s="263"/>
      <c r="E110" s="263"/>
      <c r="F110" s="263"/>
      <c r="G110" s="263"/>
      <c r="H110" s="263"/>
      <c r="I110" s="263"/>
      <c r="J110" s="263"/>
    </row>
    <row r="111" spans="1:10" ht="18">
      <c r="A111" s="263"/>
      <c r="B111" s="263"/>
      <c r="C111" s="263"/>
      <c r="D111" s="263"/>
      <c r="E111" s="263"/>
      <c r="F111" s="263"/>
      <c r="G111" s="263"/>
      <c r="H111" s="263"/>
      <c r="I111" s="263"/>
      <c r="J111" s="263"/>
    </row>
    <row r="112" spans="1:10" ht="18">
      <c r="A112" s="263"/>
      <c r="B112" s="263"/>
      <c r="C112" s="263"/>
      <c r="D112" s="263"/>
      <c r="E112" s="263"/>
      <c r="F112" s="263"/>
      <c r="G112" s="263"/>
      <c r="H112" s="263"/>
      <c r="I112" s="263"/>
      <c r="J112" s="263"/>
    </row>
    <row r="113" spans="1:10" ht="18">
      <c r="A113" s="263"/>
      <c r="B113" s="263"/>
      <c r="C113" s="263"/>
      <c r="D113" s="263"/>
      <c r="E113" s="263"/>
      <c r="F113" s="263"/>
      <c r="G113" s="263"/>
      <c r="H113" s="263"/>
      <c r="I113" s="263"/>
      <c r="J113" s="263"/>
    </row>
    <row r="114" spans="1:10" ht="18">
      <c r="A114" s="263"/>
      <c r="B114" s="263"/>
      <c r="C114" s="263"/>
      <c r="D114" s="263"/>
      <c r="E114" s="263"/>
      <c r="F114" s="263"/>
      <c r="G114" s="263"/>
      <c r="H114" s="263"/>
      <c r="I114" s="263"/>
      <c r="J114" s="263"/>
    </row>
    <row r="115" spans="1:10" ht="18">
      <c r="A115" s="263"/>
      <c r="B115" s="263"/>
      <c r="C115" s="263"/>
      <c r="D115" s="263"/>
      <c r="E115" s="263"/>
      <c r="F115" s="263"/>
      <c r="G115" s="263"/>
      <c r="H115" s="263"/>
      <c r="I115" s="263"/>
      <c r="J115" s="263"/>
    </row>
    <row r="116" spans="1:10" ht="18">
      <c r="A116" s="263"/>
      <c r="B116" s="263"/>
      <c r="C116" s="263"/>
      <c r="D116" s="263"/>
      <c r="E116" s="263"/>
      <c r="F116" s="263"/>
      <c r="G116" s="263"/>
      <c r="H116" s="263"/>
      <c r="I116" s="263"/>
      <c r="J116" s="263"/>
    </row>
    <row r="117" spans="1:10" ht="18">
      <c r="A117" s="263"/>
      <c r="B117" s="263"/>
      <c r="C117" s="263"/>
      <c r="D117" s="263"/>
      <c r="E117" s="263"/>
      <c r="F117" s="263"/>
      <c r="G117" s="263"/>
      <c r="H117" s="263"/>
      <c r="I117" s="263"/>
      <c r="J117" s="263"/>
    </row>
    <row r="118" spans="1:10" ht="18">
      <c r="A118" s="263"/>
      <c r="B118" s="263"/>
      <c r="C118" s="263"/>
      <c r="D118" s="263"/>
      <c r="E118" s="263"/>
      <c r="F118" s="263"/>
      <c r="G118" s="263"/>
      <c r="H118" s="263"/>
      <c r="I118" s="263"/>
      <c r="J118" s="263"/>
    </row>
    <row r="119" spans="1:10" ht="18">
      <c r="A119" s="263"/>
      <c r="B119" s="263"/>
      <c r="C119" s="263"/>
      <c r="D119" s="263"/>
      <c r="E119" s="263"/>
      <c r="F119" s="263"/>
      <c r="G119" s="263"/>
      <c r="H119" s="263"/>
      <c r="I119" s="263"/>
      <c r="J119" s="263"/>
    </row>
    <row r="120" spans="1:10" ht="18">
      <c r="A120" s="263"/>
      <c r="B120" s="263"/>
      <c r="C120" s="263"/>
      <c r="D120" s="263"/>
      <c r="E120" s="263"/>
      <c r="F120" s="263"/>
      <c r="G120" s="263"/>
      <c r="H120" s="263"/>
      <c r="I120" s="263"/>
      <c r="J120" s="263"/>
    </row>
    <row r="121" spans="1:10" ht="18">
      <c r="A121" s="263"/>
      <c r="B121" s="263"/>
      <c r="C121" s="263"/>
      <c r="D121" s="263"/>
      <c r="E121" s="263"/>
      <c r="F121" s="263"/>
      <c r="G121" s="263"/>
      <c r="H121" s="263"/>
      <c r="I121" s="263"/>
      <c r="J121" s="263"/>
    </row>
    <row r="122" spans="1:10" ht="18">
      <c r="A122" s="263"/>
      <c r="B122" s="263"/>
      <c r="C122" s="263"/>
      <c r="D122" s="263"/>
      <c r="E122" s="263"/>
      <c r="F122" s="263"/>
      <c r="G122" s="263"/>
      <c r="H122" s="263"/>
      <c r="I122" s="263"/>
      <c r="J122" s="263"/>
    </row>
    <row r="123" spans="1:10" ht="18">
      <c r="A123" s="263"/>
      <c r="B123" s="263"/>
      <c r="C123" s="263"/>
      <c r="D123" s="263"/>
      <c r="E123" s="263"/>
      <c r="F123" s="263"/>
      <c r="G123" s="263"/>
      <c r="H123" s="263"/>
      <c r="I123" s="263"/>
      <c r="J123" s="263"/>
    </row>
    <row r="124" spans="1:10" ht="18">
      <c r="A124" s="263"/>
      <c r="B124" s="263"/>
      <c r="C124" s="263"/>
      <c r="D124" s="263"/>
      <c r="E124" s="263"/>
      <c r="F124" s="263"/>
      <c r="G124" s="263"/>
      <c r="H124" s="263"/>
      <c r="I124" s="263"/>
      <c r="J124" s="263"/>
    </row>
    <row r="125" spans="1:10" ht="18">
      <c r="A125" s="263"/>
      <c r="B125" s="263"/>
      <c r="C125" s="263"/>
      <c r="D125" s="263"/>
      <c r="E125" s="263"/>
      <c r="F125" s="263"/>
      <c r="G125" s="263"/>
      <c r="H125" s="263"/>
      <c r="I125" s="263"/>
      <c r="J125" s="263"/>
    </row>
    <row r="126" spans="1:10" ht="18">
      <c r="A126" s="263"/>
      <c r="B126" s="263"/>
      <c r="C126" s="263"/>
      <c r="D126" s="263"/>
      <c r="E126" s="263"/>
      <c r="F126" s="263"/>
      <c r="G126" s="263"/>
      <c r="H126" s="263"/>
      <c r="I126" s="263"/>
      <c r="J126" s="263"/>
    </row>
    <row r="127" spans="1:10" ht="18">
      <c r="A127" s="263"/>
      <c r="B127" s="263"/>
      <c r="C127" s="263"/>
      <c r="D127" s="263"/>
      <c r="E127" s="263"/>
      <c r="F127" s="263"/>
      <c r="G127" s="263"/>
      <c r="H127" s="263"/>
      <c r="I127" s="263"/>
      <c r="J127" s="263"/>
    </row>
    <row r="128" spans="1:10" ht="18">
      <c r="A128" s="263"/>
      <c r="B128" s="263"/>
      <c r="C128" s="263"/>
      <c r="D128" s="263"/>
      <c r="E128" s="263"/>
      <c r="F128" s="263"/>
      <c r="G128" s="263"/>
      <c r="H128" s="263"/>
      <c r="I128" s="263"/>
      <c r="J128" s="263"/>
    </row>
  </sheetData>
  <sheetProtection selectLockedCells="1" selectUnlockedCells="1"/>
  <mergeCells count="1">
    <mergeCell ref="B1:C1"/>
  </mergeCells>
  <printOptions horizontalCentered="1"/>
  <pageMargins left="0.19652777777777777" right="0.19652777777777777" top="0.6694444444444445" bottom="0.2361111111111111" header="0.27569444444444446" footer="0.5118055555555555"/>
  <pageSetup fitToHeight="1" fitToWidth="1" horizontalDpi="300" verticalDpi="300" orientation="landscape" paperSize="9"/>
  <headerFooter alignWithMargins="0">
    <oddHeader>&amp;C&amp;"Arial,Regular"&amp;12Tessitura SLO</oddHeader>
  </headerFooter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14">
    <pageSetUpPr fitToPage="1"/>
  </sheetPr>
  <dimension ref="A1:IV16"/>
  <sheetViews>
    <sheetView zoomScale="65" zoomScaleNormal="65" workbookViewId="0" topLeftCell="A1">
      <selection activeCell="B1" sqref="B1"/>
    </sheetView>
  </sheetViews>
  <sheetFormatPr defaultColWidth="9.140625" defaultRowHeight="15"/>
  <cols>
    <col min="1" max="1" width="38.00390625" style="85" customWidth="1"/>
    <col min="2" max="2" width="27.00390625" style="85" customWidth="1"/>
    <col min="3" max="3" width="27.140625" style="85" customWidth="1"/>
    <col min="4" max="4" width="24.421875" style="85" customWidth="1"/>
    <col min="5" max="5" width="25.140625" style="85" customWidth="1"/>
    <col min="6" max="6" width="27.140625" style="85" customWidth="1"/>
    <col min="7" max="7" width="28.421875" style="85" customWidth="1"/>
    <col min="8" max="146" width="9.140625" style="86" customWidth="1"/>
    <col min="147" max="16384" width="9.140625" style="85" customWidth="1"/>
  </cols>
  <sheetData>
    <row r="1" spans="1:7" ht="39.75" customHeight="1">
      <c r="A1" s="264" t="s">
        <v>121</v>
      </c>
      <c r="B1" s="264"/>
      <c r="C1" s="264"/>
      <c r="D1" s="264"/>
      <c r="E1" s="264"/>
      <c r="F1" s="264"/>
      <c r="G1" s="264"/>
    </row>
    <row r="2" spans="1:7" ht="72" customHeight="1">
      <c r="A2" s="265"/>
      <c r="B2" s="266" t="s">
        <v>50</v>
      </c>
      <c r="C2" s="266" t="s">
        <v>51</v>
      </c>
      <c r="D2" s="266" t="s">
        <v>52</v>
      </c>
      <c r="E2" s="266" t="s">
        <v>53</v>
      </c>
      <c r="F2" s="266" t="s">
        <v>54</v>
      </c>
      <c r="G2" s="267" t="s">
        <v>64</v>
      </c>
    </row>
    <row r="3" spans="1:256" ht="50.25" customHeight="1">
      <c r="A3" s="268" t="s">
        <v>55</v>
      </c>
      <c r="B3" s="269">
        <f>CE_variable!B3</f>
        <v>0</v>
      </c>
      <c r="C3" s="269">
        <f>CE_variable!C3</f>
        <v>0</v>
      </c>
      <c r="D3" s="269">
        <f>CE_variable!D3</f>
        <v>0</v>
      </c>
      <c r="E3" s="269">
        <f>CE_variable!E3</f>
        <v>0</v>
      </c>
      <c r="F3" s="269">
        <f>CE_variable!F3</f>
        <v>0</v>
      </c>
      <c r="G3" s="270">
        <f>SUM(B3:F3)</f>
        <v>0</v>
      </c>
      <c r="EQ3" s="271"/>
      <c r="ER3" s="271"/>
      <c r="ES3" s="271"/>
      <c r="ET3" s="271"/>
      <c r="EU3" s="271"/>
      <c r="EV3" s="271"/>
      <c r="EW3" s="271"/>
      <c r="EX3" s="271"/>
      <c r="EY3" s="271"/>
      <c r="EZ3" s="271"/>
      <c r="FA3" s="271"/>
      <c r="FB3" s="271"/>
      <c r="FC3" s="271"/>
      <c r="FD3" s="271"/>
      <c r="FE3" s="271"/>
      <c r="FF3" s="271"/>
      <c r="FG3" s="271"/>
      <c r="FH3" s="271"/>
      <c r="FI3" s="271"/>
      <c r="FJ3" s="271"/>
      <c r="FK3" s="271"/>
      <c r="FL3" s="271"/>
      <c r="FM3" s="271"/>
      <c r="FN3" s="271"/>
      <c r="FO3" s="271"/>
      <c r="FP3" s="271"/>
      <c r="FQ3" s="271"/>
      <c r="FR3" s="271"/>
      <c r="FS3" s="271"/>
      <c r="FT3" s="271"/>
      <c r="FU3" s="271"/>
      <c r="FV3" s="271"/>
      <c r="FW3" s="271"/>
      <c r="FX3" s="271"/>
      <c r="FY3" s="271"/>
      <c r="FZ3" s="271"/>
      <c r="GA3" s="271"/>
      <c r="GB3" s="271"/>
      <c r="GC3" s="271"/>
      <c r="GD3" s="271"/>
      <c r="GE3" s="271"/>
      <c r="GF3" s="271"/>
      <c r="GG3" s="271"/>
      <c r="GH3" s="271"/>
      <c r="GI3" s="271"/>
      <c r="GJ3" s="271"/>
      <c r="GK3" s="271"/>
      <c r="GL3" s="271"/>
      <c r="GM3" s="271"/>
      <c r="GN3" s="271"/>
      <c r="GO3" s="271"/>
      <c r="GP3" s="271"/>
      <c r="GQ3" s="271"/>
      <c r="GR3" s="271"/>
      <c r="GS3" s="271"/>
      <c r="GT3" s="271"/>
      <c r="GU3" s="271"/>
      <c r="GV3" s="271"/>
      <c r="GW3" s="271"/>
      <c r="GX3" s="271"/>
      <c r="GY3" s="271"/>
      <c r="GZ3" s="271"/>
      <c r="HA3" s="271"/>
      <c r="HB3" s="271"/>
      <c r="HC3" s="271"/>
      <c r="HD3" s="271"/>
      <c r="HE3" s="271"/>
      <c r="HF3" s="271"/>
      <c r="HG3" s="271"/>
      <c r="HH3" s="271"/>
      <c r="HI3" s="271"/>
      <c r="HJ3" s="271"/>
      <c r="HK3" s="271"/>
      <c r="HL3" s="271"/>
      <c r="HM3" s="271"/>
      <c r="HN3" s="271"/>
      <c r="HO3" s="271"/>
      <c r="HP3" s="271"/>
      <c r="HQ3" s="271"/>
      <c r="HR3" s="271"/>
      <c r="HS3" s="271"/>
      <c r="HT3" s="271"/>
      <c r="HU3" s="271"/>
      <c r="HV3" s="271"/>
      <c r="HW3" s="271"/>
      <c r="HX3" s="271"/>
      <c r="HY3" s="271"/>
      <c r="HZ3" s="271"/>
      <c r="IA3" s="271"/>
      <c r="IB3" s="271"/>
      <c r="IC3" s="271"/>
      <c r="ID3" s="271"/>
      <c r="IE3" s="271"/>
      <c r="IF3" s="271"/>
      <c r="IG3" s="271"/>
      <c r="IH3" s="271"/>
      <c r="II3" s="271"/>
      <c r="IJ3" s="271"/>
      <c r="IK3" s="271"/>
      <c r="IL3" s="271"/>
      <c r="IM3" s="271"/>
      <c r="IN3" s="271"/>
      <c r="IO3" s="271"/>
      <c r="IP3" s="271"/>
      <c r="IQ3" s="271"/>
      <c r="IR3" s="271"/>
      <c r="IS3" s="271"/>
      <c r="IT3" s="271"/>
      <c r="IU3" s="271"/>
      <c r="IV3" s="271"/>
    </row>
    <row r="4" spans="1:256" ht="39.75" customHeight="1">
      <c r="A4" s="272" t="s">
        <v>122</v>
      </c>
      <c r="B4" s="273"/>
      <c r="C4" s="273"/>
      <c r="D4" s="273"/>
      <c r="E4" s="273"/>
      <c r="F4" s="273"/>
      <c r="G4" s="270"/>
      <c r="EQ4" s="271"/>
      <c r="ER4" s="271"/>
      <c r="ES4" s="271"/>
      <c r="ET4" s="271"/>
      <c r="EU4" s="271"/>
      <c r="EV4" s="271"/>
      <c r="EW4" s="271"/>
      <c r="EX4" s="271"/>
      <c r="EY4" s="271"/>
      <c r="EZ4" s="271"/>
      <c r="FA4" s="271"/>
      <c r="FB4" s="271"/>
      <c r="FC4" s="271"/>
      <c r="FD4" s="271"/>
      <c r="FE4" s="271"/>
      <c r="FF4" s="271"/>
      <c r="FG4" s="271"/>
      <c r="FH4" s="271"/>
      <c r="FI4" s="271"/>
      <c r="FJ4" s="271"/>
      <c r="FK4" s="271"/>
      <c r="FL4" s="271"/>
      <c r="FM4" s="271"/>
      <c r="FN4" s="271"/>
      <c r="FO4" s="271"/>
      <c r="FP4" s="271"/>
      <c r="FQ4" s="271"/>
      <c r="FR4" s="271"/>
      <c r="FS4" s="271"/>
      <c r="FT4" s="271"/>
      <c r="FU4" s="271"/>
      <c r="FV4" s="271"/>
      <c r="FW4" s="271"/>
      <c r="FX4" s="271"/>
      <c r="FY4" s="271"/>
      <c r="FZ4" s="271"/>
      <c r="GA4" s="271"/>
      <c r="GB4" s="271"/>
      <c r="GC4" s="271"/>
      <c r="GD4" s="271"/>
      <c r="GE4" s="271"/>
      <c r="GF4" s="271"/>
      <c r="GG4" s="271"/>
      <c r="GH4" s="271"/>
      <c r="GI4" s="271"/>
      <c r="GJ4" s="271"/>
      <c r="GK4" s="271"/>
      <c r="GL4" s="271"/>
      <c r="GM4" s="271"/>
      <c r="GN4" s="271"/>
      <c r="GO4" s="271"/>
      <c r="GP4" s="271"/>
      <c r="GQ4" s="271"/>
      <c r="GR4" s="271"/>
      <c r="GS4" s="271"/>
      <c r="GT4" s="271"/>
      <c r="GU4" s="271"/>
      <c r="GV4" s="271"/>
      <c r="GW4" s="271"/>
      <c r="GX4" s="271"/>
      <c r="GY4" s="271"/>
      <c r="GZ4" s="271"/>
      <c r="HA4" s="271"/>
      <c r="HB4" s="271"/>
      <c r="HC4" s="271"/>
      <c r="HD4" s="271"/>
      <c r="HE4" s="271"/>
      <c r="HF4" s="271"/>
      <c r="HG4" s="271"/>
      <c r="HH4" s="271"/>
      <c r="HI4" s="271"/>
      <c r="HJ4" s="271"/>
      <c r="HK4" s="271"/>
      <c r="HL4" s="271"/>
      <c r="HM4" s="271"/>
      <c r="HN4" s="271"/>
      <c r="HO4" s="271"/>
      <c r="HP4" s="271"/>
      <c r="HQ4" s="271"/>
      <c r="HR4" s="271"/>
      <c r="HS4" s="271"/>
      <c r="HT4" s="271"/>
      <c r="HU4" s="271"/>
      <c r="HV4" s="271"/>
      <c r="HW4" s="271"/>
      <c r="HX4" s="271"/>
      <c r="HY4" s="271"/>
      <c r="HZ4" s="271"/>
      <c r="IA4" s="271"/>
      <c r="IB4" s="271"/>
      <c r="IC4" s="271"/>
      <c r="ID4" s="271"/>
      <c r="IE4" s="271"/>
      <c r="IF4" s="271"/>
      <c r="IG4" s="271"/>
      <c r="IH4" s="271"/>
      <c r="II4" s="271"/>
      <c r="IJ4" s="271"/>
      <c r="IK4" s="271"/>
      <c r="IL4" s="271"/>
      <c r="IM4" s="271"/>
      <c r="IN4" s="271"/>
      <c r="IO4" s="271"/>
      <c r="IP4" s="271"/>
      <c r="IQ4" s="271"/>
      <c r="IR4" s="271"/>
      <c r="IS4" s="271"/>
      <c r="IT4" s="271"/>
      <c r="IU4" s="271"/>
      <c r="IV4" s="271"/>
    </row>
    <row r="5" spans="1:256" ht="39.75" customHeight="1">
      <c r="A5" s="272" t="s">
        <v>123</v>
      </c>
      <c r="B5" s="273"/>
      <c r="C5" s="99"/>
      <c r="D5" s="99"/>
      <c r="E5" s="99"/>
      <c r="F5" s="99"/>
      <c r="G5" s="270"/>
      <c r="EQ5" s="271"/>
      <c r="ER5" s="271"/>
      <c r="ES5" s="271"/>
      <c r="ET5" s="271"/>
      <c r="EU5" s="271"/>
      <c r="EV5" s="271"/>
      <c r="EW5" s="271"/>
      <c r="EX5" s="271"/>
      <c r="EY5" s="271"/>
      <c r="EZ5" s="271"/>
      <c r="FA5" s="271"/>
      <c r="FB5" s="271"/>
      <c r="FC5" s="271"/>
      <c r="FD5" s="271"/>
      <c r="FE5" s="271"/>
      <c r="FF5" s="271"/>
      <c r="FG5" s="271"/>
      <c r="FH5" s="271"/>
      <c r="FI5" s="271"/>
      <c r="FJ5" s="271"/>
      <c r="FK5" s="271"/>
      <c r="FL5" s="271"/>
      <c r="FM5" s="271"/>
      <c r="FN5" s="271"/>
      <c r="FO5" s="271"/>
      <c r="FP5" s="271"/>
      <c r="FQ5" s="271"/>
      <c r="FR5" s="271"/>
      <c r="FS5" s="271"/>
      <c r="FT5" s="271"/>
      <c r="FU5" s="271"/>
      <c r="FV5" s="271"/>
      <c r="FW5" s="271"/>
      <c r="FX5" s="271"/>
      <c r="FY5" s="271"/>
      <c r="FZ5" s="271"/>
      <c r="GA5" s="271"/>
      <c r="GB5" s="271"/>
      <c r="GC5" s="271"/>
      <c r="GD5" s="271"/>
      <c r="GE5" s="271"/>
      <c r="GF5" s="271"/>
      <c r="GG5" s="271"/>
      <c r="GH5" s="271"/>
      <c r="GI5" s="271"/>
      <c r="GJ5" s="271"/>
      <c r="GK5" s="271"/>
      <c r="GL5" s="271"/>
      <c r="GM5" s="271"/>
      <c r="GN5" s="271"/>
      <c r="GO5" s="271"/>
      <c r="GP5" s="271"/>
      <c r="GQ5" s="271"/>
      <c r="GR5" s="271"/>
      <c r="GS5" s="271"/>
      <c r="GT5" s="271"/>
      <c r="GU5" s="271"/>
      <c r="GV5" s="271"/>
      <c r="GW5" s="271"/>
      <c r="GX5" s="271"/>
      <c r="GY5" s="271"/>
      <c r="GZ5" s="271"/>
      <c r="HA5" s="271"/>
      <c r="HB5" s="271"/>
      <c r="HC5" s="271"/>
      <c r="HD5" s="271"/>
      <c r="HE5" s="271"/>
      <c r="HF5" s="271"/>
      <c r="HG5" s="271"/>
      <c r="HH5" s="271"/>
      <c r="HI5" s="271"/>
      <c r="HJ5" s="271"/>
      <c r="HK5" s="271"/>
      <c r="HL5" s="271"/>
      <c r="HM5" s="271"/>
      <c r="HN5" s="271"/>
      <c r="HO5" s="271"/>
      <c r="HP5" s="271"/>
      <c r="HQ5" s="271"/>
      <c r="HR5" s="271"/>
      <c r="HS5" s="271"/>
      <c r="HT5" s="271"/>
      <c r="HU5" s="271"/>
      <c r="HV5" s="271"/>
      <c r="HW5" s="271"/>
      <c r="HX5" s="271"/>
      <c r="HY5" s="271"/>
      <c r="HZ5" s="271"/>
      <c r="IA5" s="271"/>
      <c r="IB5" s="271"/>
      <c r="IC5" s="271"/>
      <c r="ID5" s="271"/>
      <c r="IE5" s="271"/>
      <c r="IF5" s="271"/>
      <c r="IG5" s="271"/>
      <c r="IH5" s="271"/>
      <c r="II5" s="271"/>
      <c r="IJ5" s="271"/>
      <c r="IK5" s="271"/>
      <c r="IL5" s="271"/>
      <c r="IM5" s="271"/>
      <c r="IN5" s="271"/>
      <c r="IO5" s="271"/>
      <c r="IP5" s="271"/>
      <c r="IQ5" s="271"/>
      <c r="IR5" s="271"/>
      <c r="IS5" s="271"/>
      <c r="IT5" s="271"/>
      <c r="IU5" s="271"/>
      <c r="IV5" s="271"/>
    </row>
    <row r="6" spans="1:256" ht="39.75" customHeight="1">
      <c r="A6" s="272" t="s">
        <v>124</v>
      </c>
      <c r="B6" s="269"/>
      <c r="C6" s="269"/>
      <c r="D6" s="269"/>
      <c r="E6" s="269"/>
      <c r="F6" s="269"/>
      <c r="G6" s="270"/>
      <c r="EQ6" s="271"/>
      <c r="ER6" s="271"/>
      <c r="ES6" s="271"/>
      <c r="ET6" s="271"/>
      <c r="EU6" s="271"/>
      <c r="EV6" s="271"/>
      <c r="EW6" s="271"/>
      <c r="EX6" s="271"/>
      <c r="EY6" s="271"/>
      <c r="EZ6" s="271"/>
      <c r="FA6" s="271"/>
      <c r="FB6" s="271"/>
      <c r="FC6" s="271"/>
      <c r="FD6" s="271"/>
      <c r="FE6" s="271"/>
      <c r="FF6" s="271"/>
      <c r="FG6" s="271"/>
      <c r="FH6" s="271"/>
      <c r="FI6" s="271"/>
      <c r="FJ6" s="271"/>
      <c r="FK6" s="271"/>
      <c r="FL6" s="271"/>
      <c r="FM6" s="271"/>
      <c r="FN6" s="271"/>
      <c r="FO6" s="271"/>
      <c r="FP6" s="271"/>
      <c r="FQ6" s="271"/>
      <c r="FR6" s="271"/>
      <c r="FS6" s="271"/>
      <c r="FT6" s="271"/>
      <c r="FU6" s="271"/>
      <c r="FV6" s="271"/>
      <c r="FW6" s="271"/>
      <c r="FX6" s="271"/>
      <c r="FY6" s="271"/>
      <c r="FZ6" s="271"/>
      <c r="GA6" s="271"/>
      <c r="GB6" s="271"/>
      <c r="GC6" s="271"/>
      <c r="GD6" s="271"/>
      <c r="GE6" s="271"/>
      <c r="GF6" s="271"/>
      <c r="GG6" s="271"/>
      <c r="GH6" s="271"/>
      <c r="GI6" s="271"/>
      <c r="GJ6" s="271"/>
      <c r="GK6" s="271"/>
      <c r="GL6" s="271"/>
      <c r="GM6" s="271"/>
      <c r="GN6" s="271"/>
      <c r="GO6" s="271"/>
      <c r="GP6" s="271"/>
      <c r="GQ6" s="271"/>
      <c r="GR6" s="271"/>
      <c r="GS6" s="271"/>
      <c r="GT6" s="271"/>
      <c r="GU6" s="271"/>
      <c r="GV6" s="271"/>
      <c r="GW6" s="271"/>
      <c r="GX6" s="271"/>
      <c r="GY6" s="271"/>
      <c r="GZ6" s="271"/>
      <c r="HA6" s="271"/>
      <c r="HB6" s="271"/>
      <c r="HC6" s="271"/>
      <c r="HD6" s="271"/>
      <c r="HE6" s="271"/>
      <c r="HF6" s="271"/>
      <c r="HG6" s="271"/>
      <c r="HH6" s="271"/>
      <c r="HI6" s="271"/>
      <c r="HJ6" s="271"/>
      <c r="HK6" s="271"/>
      <c r="HL6" s="271"/>
      <c r="HM6" s="271"/>
      <c r="HN6" s="271"/>
      <c r="HO6" s="271"/>
      <c r="HP6" s="271"/>
      <c r="HQ6" s="271"/>
      <c r="HR6" s="271"/>
      <c r="HS6" s="271"/>
      <c r="HT6" s="271"/>
      <c r="HU6" s="271"/>
      <c r="HV6" s="271"/>
      <c r="HW6" s="271"/>
      <c r="HX6" s="271"/>
      <c r="HY6" s="271"/>
      <c r="HZ6" s="271"/>
      <c r="IA6" s="271"/>
      <c r="IB6" s="271"/>
      <c r="IC6" s="271"/>
      <c r="ID6" s="271"/>
      <c r="IE6" s="271"/>
      <c r="IF6" s="271"/>
      <c r="IG6" s="271"/>
      <c r="IH6" s="271"/>
      <c r="II6" s="271"/>
      <c r="IJ6" s="271"/>
      <c r="IK6" s="271"/>
      <c r="IL6" s="271"/>
      <c r="IM6" s="271"/>
      <c r="IN6" s="271"/>
      <c r="IO6" s="271"/>
      <c r="IP6" s="271"/>
      <c r="IQ6" s="271"/>
      <c r="IR6" s="271"/>
      <c r="IS6" s="271"/>
      <c r="IT6" s="271"/>
      <c r="IU6" s="271"/>
      <c r="IV6" s="271"/>
    </row>
    <row r="7" spans="1:256" ht="58.5" customHeight="1">
      <c r="A7" s="274" t="s">
        <v>125</v>
      </c>
      <c r="B7" s="127"/>
      <c r="C7" s="127"/>
      <c r="D7" s="127"/>
      <c r="E7" s="127"/>
      <c r="F7" s="127"/>
      <c r="G7" s="275"/>
      <c r="EQ7" s="271"/>
      <c r="ER7" s="271"/>
      <c r="ES7" s="271"/>
      <c r="ET7" s="271"/>
      <c r="EU7" s="271"/>
      <c r="EV7" s="271"/>
      <c r="EW7" s="271"/>
      <c r="EX7" s="271"/>
      <c r="EY7" s="271"/>
      <c r="EZ7" s="271"/>
      <c r="FA7" s="271"/>
      <c r="FB7" s="271"/>
      <c r="FC7" s="271"/>
      <c r="FD7" s="271"/>
      <c r="FE7" s="271"/>
      <c r="FF7" s="271"/>
      <c r="FG7" s="271"/>
      <c r="FH7" s="271"/>
      <c r="FI7" s="271"/>
      <c r="FJ7" s="271"/>
      <c r="FK7" s="271"/>
      <c r="FL7" s="271"/>
      <c r="FM7" s="271"/>
      <c r="FN7" s="271"/>
      <c r="FO7" s="271"/>
      <c r="FP7" s="271"/>
      <c r="FQ7" s="271"/>
      <c r="FR7" s="271"/>
      <c r="FS7" s="271"/>
      <c r="FT7" s="271"/>
      <c r="FU7" s="271"/>
      <c r="FV7" s="271"/>
      <c r="FW7" s="271"/>
      <c r="FX7" s="271"/>
      <c r="FY7" s="271"/>
      <c r="FZ7" s="271"/>
      <c r="GA7" s="271"/>
      <c r="GB7" s="271"/>
      <c r="GC7" s="271"/>
      <c r="GD7" s="271"/>
      <c r="GE7" s="271"/>
      <c r="GF7" s="271"/>
      <c r="GG7" s="271"/>
      <c r="GH7" s="271"/>
      <c r="GI7" s="271"/>
      <c r="GJ7" s="271"/>
      <c r="GK7" s="271"/>
      <c r="GL7" s="271"/>
      <c r="GM7" s="271"/>
      <c r="GN7" s="271"/>
      <c r="GO7" s="271"/>
      <c r="GP7" s="271"/>
      <c r="GQ7" s="271"/>
      <c r="GR7" s="271"/>
      <c r="GS7" s="271"/>
      <c r="GT7" s="271"/>
      <c r="GU7" s="271"/>
      <c r="GV7" s="271"/>
      <c r="GW7" s="271"/>
      <c r="GX7" s="271"/>
      <c r="GY7" s="271"/>
      <c r="GZ7" s="271"/>
      <c r="HA7" s="271"/>
      <c r="HB7" s="271"/>
      <c r="HC7" s="271"/>
      <c r="HD7" s="271"/>
      <c r="HE7" s="271"/>
      <c r="HF7" s="271"/>
      <c r="HG7" s="271"/>
      <c r="HH7" s="271"/>
      <c r="HI7" s="271"/>
      <c r="HJ7" s="271"/>
      <c r="HK7" s="271"/>
      <c r="HL7" s="271"/>
      <c r="HM7" s="271"/>
      <c r="HN7" s="271"/>
      <c r="HO7" s="271"/>
      <c r="HP7" s="271"/>
      <c r="HQ7" s="271"/>
      <c r="HR7" s="271"/>
      <c r="HS7" s="271"/>
      <c r="HT7" s="271"/>
      <c r="HU7" s="271"/>
      <c r="HV7" s="271"/>
      <c r="HW7" s="271"/>
      <c r="HX7" s="271"/>
      <c r="HY7" s="271"/>
      <c r="HZ7" s="271"/>
      <c r="IA7" s="271"/>
      <c r="IB7" s="271"/>
      <c r="IC7" s="271"/>
      <c r="ID7" s="271"/>
      <c r="IE7" s="271"/>
      <c r="IF7" s="271"/>
      <c r="IG7" s="271"/>
      <c r="IH7" s="271"/>
      <c r="II7" s="271"/>
      <c r="IJ7" s="271"/>
      <c r="IK7" s="271"/>
      <c r="IL7" s="271"/>
      <c r="IM7" s="271"/>
      <c r="IN7" s="271"/>
      <c r="IO7" s="271"/>
      <c r="IP7" s="271"/>
      <c r="IQ7" s="271"/>
      <c r="IR7" s="271"/>
      <c r="IS7" s="271"/>
      <c r="IT7" s="271"/>
      <c r="IU7" s="271"/>
      <c r="IV7" s="271"/>
    </row>
    <row r="8" spans="1:256" ht="58.5" customHeight="1">
      <c r="A8" s="276"/>
      <c r="B8" s="277"/>
      <c r="C8" s="277"/>
      <c r="D8" s="277"/>
      <c r="E8" s="277"/>
      <c r="F8" s="277"/>
      <c r="G8" s="278"/>
      <c r="EQ8" s="271"/>
      <c r="ER8" s="271"/>
      <c r="ES8" s="271"/>
      <c r="ET8" s="271"/>
      <c r="EU8" s="271"/>
      <c r="EV8" s="271"/>
      <c r="EW8" s="271"/>
      <c r="EX8" s="271"/>
      <c r="EY8" s="271"/>
      <c r="EZ8" s="271"/>
      <c r="FA8" s="271"/>
      <c r="FB8" s="271"/>
      <c r="FC8" s="271"/>
      <c r="FD8" s="271"/>
      <c r="FE8" s="271"/>
      <c r="FF8" s="271"/>
      <c r="FG8" s="271"/>
      <c r="FH8" s="271"/>
      <c r="FI8" s="271"/>
      <c r="FJ8" s="271"/>
      <c r="FK8" s="271"/>
      <c r="FL8" s="271"/>
      <c r="FM8" s="271"/>
      <c r="FN8" s="271"/>
      <c r="FO8" s="271"/>
      <c r="FP8" s="271"/>
      <c r="FQ8" s="271"/>
      <c r="FR8" s="271"/>
      <c r="FS8" s="271"/>
      <c r="FT8" s="271"/>
      <c r="FU8" s="271"/>
      <c r="FV8" s="271"/>
      <c r="FW8" s="271"/>
      <c r="FX8" s="271"/>
      <c r="FY8" s="271"/>
      <c r="FZ8" s="271"/>
      <c r="GA8" s="271"/>
      <c r="GB8" s="271"/>
      <c r="GC8" s="271"/>
      <c r="GD8" s="271"/>
      <c r="GE8" s="271"/>
      <c r="GF8" s="271"/>
      <c r="GG8" s="271"/>
      <c r="GH8" s="271"/>
      <c r="GI8" s="271"/>
      <c r="GJ8" s="271"/>
      <c r="GK8" s="271"/>
      <c r="GL8" s="271"/>
      <c r="GM8" s="271"/>
      <c r="GN8" s="271"/>
      <c r="GO8" s="271"/>
      <c r="GP8" s="271"/>
      <c r="GQ8" s="271"/>
      <c r="GR8" s="271"/>
      <c r="GS8" s="271"/>
      <c r="GT8" s="271"/>
      <c r="GU8" s="271"/>
      <c r="GV8" s="271"/>
      <c r="GW8" s="271"/>
      <c r="GX8" s="271"/>
      <c r="GY8" s="271"/>
      <c r="GZ8" s="271"/>
      <c r="HA8" s="271"/>
      <c r="HB8" s="271"/>
      <c r="HC8" s="271"/>
      <c r="HD8" s="271"/>
      <c r="HE8" s="271"/>
      <c r="HF8" s="271"/>
      <c r="HG8" s="271"/>
      <c r="HH8" s="271"/>
      <c r="HI8" s="271"/>
      <c r="HJ8" s="271"/>
      <c r="HK8" s="271"/>
      <c r="HL8" s="271"/>
      <c r="HM8" s="271"/>
      <c r="HN8" s="271"/>
      <c r="HO8" s="271"/>
      <c r="HP8" s="271"/>
      <c r="HQ8" s="271"/>
      <c r="HR8" s="271"/>
      <c r="HS8" s="271"/>
      <c r="HT8" s="271"/>
      <c r="HU8" s="271"/>
      <c r="HV8" s="271"/>
      <c r="HW8" s="271"/>
      <c r="HX8" s="271"/>
      <c r="HY8" s="271"/>
      <c r="HZ8" s="271"/>
      <c r="IA8" s="271"/>
      <c r="IB8" s="271"/>
      <c r="IC8" s="271"/>
      <c r="ID8" s="271"/>
      <c r="IE8" s="271"/>
      <c r="IF8" s="271"/>
      <c r="IG8" s="271"/>
      <c r="IH8" s="271"/>
      <c r="II8" s="271"/>
      <c r="IJ8" s="271"/>
      <c r="IK8" s="271"/>
      <c r="IL8" s="271"/>
      <c r="IM8" s="271"/>
      <c r="IN8" s="271"/>
      <c r="IO8" s="271"/>
      <c r="IP8" s="271"/>
      <c r="IQ8" s="271"/>
      <c r="IR8" s="271"/>
      <c r="IS8" s="271"/>
      <c r="IT8" s="271"/>
      <c r="IU8" s="271"/>
      <c r="IV8" s="271"/>
    </row>
    <row r="9" spans="1:256" ht="58.5" customHeight="1">
      <c r="A9" s="272" t="s">
        <v>57</v>
      </c>
      <c r="B9" s="269"/>
      <c r="C9" s="269"/>
      <c r="D9" s="269"/>
      <c r="E9" s="269"/>
      <c r="F9" s="269"/>
      <c r="G9" s="270"/>
      <c r="EQ9" s="271"/>
      <c r="ER9" s="271"/>
      <c r="ES9" s="271"/>
      <c r="ET9" s="271"/>
      <c r="EU9" s="271"/>
      <c r="EV9" s="271"/>
      <c r="EW9" s="271"/>
      <c r="EX9" s="271"/>
      <c r="EY9" s="271"/>
      <c r="EZ9" s="271"/>
      <c r="FA9" s="271"/>
      <c r="FB9" s="271"/>
      <c r="FC9" s="271"/>
      <c r="FD9" s="271"/>
      <c r="FE9" s="271"/>
      <c r="FF9" s="271"/>
      <c r="FG9" s="271"/>
      <c r="FH9" s="271"/>
      <c r="FI9" s="271"/>
      <c r="FJ9" s="271"/>
      <c r="FK9" s="271"/>
      <c r="FL9" s="271"/>
      <c r="FM9" s="271"/>
      <c r="FN9" s="271"/>
      <c r="FO9" s="271"/>
      <c r="FP9" s="271"/>
      <c r="FQ9" s="271"/>
      <c r="FR9" s="271"/>
      <c r="FS9" s="271"/>
      <c r="FT9" s="271"/>
      <c r="FU9" s="271"/>
      <c r="FV9" s="271"/>
      <c r="FW9" s="271"/>
      <c r="FX9" s="271"/>
      <c r="FY9" s="271"/>
      <c r="FZ9" s="271"/>
      <c r="GA9" s="271"/>
      <c r="GB9" s="271"/>
      <c r="GC9" s="271"/>
      <c r="GD9" s="271"/>
      <c r="GE9" s="271"/>
      <c r="GF9" s="271"/>
      <c r="GG9" s="271"/>
      <c r="GH9" s="271"/>
      <c r="GI9" s="271"/>
      <c r="GJ9" s="271"/>
      <c r="GK9" s="271"/>
      <c r="GL9" s="271"/>
      <c r="GM9" s="271"/>
      <c r="GN9" s="271"/>
      <c r="GO9" s="271"/>
      <c r="GP9" s="271"/>
      <c r="GQ9" s="271"/>
      <c r="GR9" s="271"/>
      <c r="GS9" s="271"/>
      <c r="GT9" s="271"/>
      <c r="GU9" s="271"/>
      <c r="GV9" s="271"/>
      <c r="GW9" s="271"/>
      <c r="GX9" s="271"/>
      <c r="GY9" s="271"/>
      <c r="GZ9" s="271"/>
      <c r="HA9" s="271"/>
      <c r="HB9" s="271"/>
      <c r="HC9" s="271"/>
      <c r="HD9" s="271"/>
      <c r="HE9" s="271"/>
      <c r="HF9" s="271"/>
      <c r="HG9" s="271"/>
      <c r="HH9" s="271"/>
      <c r="HI9" s="271"/>
      <c r="HJ9" s="271"/>
      <c r="HK9" s="271"/>
      <c r="HL9" s="271"/>
      <c r="HM9" s="271"/>
      <c r="HN9" s="271"/>
      <c r="HO9" s="271"/>
      <c r="HP9" s="271"/>
      <c r="HQ9" s="271"/>
      <c r="HR9" s="271"/>
      <c r="HS9" s="271"/>
      <c r="HT9" s="271"/>
      <c r="HU9" s="271"/>
      <c r="HV9" s="271"/>
      <c r="HW9" s="271"/>
      <c r="HX9" s="271"/>
      <c r="HY9" s="271"/>
      <c r="HZ9" s="271"/>
      <c r="IA9" s="271"/>
      <c r="IB9" s="271"/>
      <c r="IC9" s="271"/>
      <c r="ID9" s="271"/>
      <c r="IE9" s="271"/>
      <c r="IF9" s="271"/>
      <c r="IG9" s="271"/>
      <c r="IH9" s="271"/>
      <c r="II9" s="271"/>
      <c r="IJ9" s="271"/>
      <c r="IK9" s="271"/>
      <c r="IL9" s="271"/>
      <c r="IM9" s="271"/>
      <c r="IN9" s="271"/>
      <c r="IO9" s="271"/>
      <c r="IP9" s="271"/>
      <c r="IQ9" s="271"/>
      <c r="IR9" s="271"/>
      <c r="IS9" s="271"/>
      <c r="IT9" s="271"/>
      <c r="IU9" s="271"/>
      <c r="IV9" s="271"/>
    </row>
    <row r="10" spans="1:256" s="133" customFormat="1" ht="50.25" customHeight="1">
      <c r="A10" s="279" t="s">
        <v>126</v>
      </c>
      <c r="B10" s="269"/>
      <c r="C10" s="269"/>
      <c r="D10" s="269"/>
      <c r="E10" s="269"/>
      <c r="F10" s="269"/>
      <c r="G10" s="270"/>
      <c r="EQ10" s="280"/>
      <c r="ER10" s="280"/>
      <c r="ES10" s="280"/>
      <c r="ET10" s="280"/>
      <c r="EU10" s="280"/>
      <c r="EV10" s="280"/>
      <c r="EW10" s="280"/>
      <c r="EX10" s="280"/>
      <c r="EY10" s="280"/>
      <c r="EZ10" s="280"/>
      <c r="FA10" s="280"/>
      <c r="FB10" s="280"/>
      <c r="FC10" s="280"/>
      <c r="FD10" s="280"/>
      <c r="FE10" s="280"/>
      <c r="FF10" s="280"/>
      <c r="FG10" s="280"/>
      <c r="FH10" s="280"/>
      <c r="FI10" s="280"/>
      <c r="FJ10" s="280"/>
      <c r="FK10" s="280"/>
      <c r="FL10" s="280"/>
      <c r="FM10" s="280"/>
      <c r="FN10" s="280"/>
      <c r="FO10" s="280"/>
      <c r="FP10" s="280"/>
      <c r="FQ10" s="280"/>
      <c r="FR10" s="280"/>
      <c r="FS10" s="280"/>
      <c r="FT10" s="280"/>
      <c r="FU10" s="280"/>
      <c r="FV10" s="280"/>
      <c r="FW10" s="280"/>
      <c r="FX10" s="280"/>
      <c r="FY10" s="280"/>
      <c r="FZ10" s="280"/>
      <c r="GA10" s="280"/>
      <c r="GB10" s="280"/>
      <c r="GC10" s="280"/>
      <c r="GD10" s="280"/>
      <c r="GE10" s="280"/>
      <c r="GF10" s="280"/>
      <c r="GG10" s="280"/>
      <c r="GH10" s="280"/>
      <c r="GI10" s="280"/>
      <c r="GJ10" s="280"/>
      <c r="GK10" s="280"/>
      <c r="GL10" s="280"/>
      <c r="GM10" s="280"/>
      <c r="GN10" s="280"/>
      <c r="GO10" s="280"/>
      <c r="GP10" s="280"/>
      <c r="GQ10" s="280"/>
      <c r="GR10" s="280"/>
      <c r="GS10" s="280"/>
      <c r="GT10" s="280"/>
      <c r="GU10" s="280"/>
      <c r="GV10" s="280"/>
      <c r="GW10" s="280"/>
      <c r="GX10" s="280"/>
      <c r="GY10" s="280"/>
      <c r="GZ10" s="280"/>
      <c r="HA10" s="280"/>
      <c r="HB10" s="280"/>
      <c r="HC10" s="280"/>
      <c r="HD10" s="280"/>
      <c r="HE10" s="280"/>
      <c r="HF10" s="280"/>
      <c r="HG10" s="280"/>
      <c r="HH10" s="280"/>
      <c r="HI10" s="280"/>
      <c r="HJ10" s="280"/>
      <c r="HK10" s="280"/>
      <c r="HL10" s="280"/>
      <c r="HM10" s="280"/>
      <c r="HN10" s="280"/>
      <c r="HO10" s="280"/>
      <c r="HP10" s="280"/>
      <c r="HQ10" s="280"/>
      <c r="HR10" s="280"/>
      <c r="HS10" s="280"/>
      <c r="HT10" s="280"/>
      <c r="HU10" s="280"/>
      <c r="HV10" s="280"/>
      <c r="HW10" s="280"/>
      <c r="HX10" s="280"/>
      <c r="HY10" s="280"/>
      <c r="HZ10" s="280"/>
      <c r="IA10" s="280"/>
      <c r="IB10" s="280"/>
      <c r="IC10" s="280"/>
      <c r="ID10" s="280"/>
      <c r="IE10" s="280"/>
      <c r="IF10" s="280"/>
      <c r="IG10" s="280"/>
      <c r="IH10" s="280"/>
      <c r="II10" s="280"/>
      <c r="IJ10" s="280"/>
      <c r="IK10" s="280"/>
      <c r="IL10" s="280"/>
      <c r="IM10" s="280"/>
      <c r="IN10" s="280"/>
      <c r="IO10" s="280"/>
      <c r="IP10" s="280"/>
      <c r="IQ10" s="280"/>
      <c r="IR10" s="280"/>
      <c r="IS10" s="280"/>
      <c r="IT10" s="280"/>
      <c r="IU10" s="280"/>
      <c r="IV10" s="280"/>
    </row>
    <row r="11" spans="1:256" s="133" customFormat="1" ht="50.25" customHeight="1">
      <c r="A11" s="279" t="s">
        <v>111</v>
      </c>
      <c r="B11" s="269"/>
      <c r="C11" s="269"/>
      <c r="D11" s="269"/>
      <c r="E11" s="269"/>
      <c r="F11" s="269"/>
      <c r="G11" s="270"/>
      <c r="EQ11" s="280"/>
      <c r="ER11" s="280"/>
      <c r="ES11" s="280"/>
      <c r="ET11" s="280"/>
      <c r="EU11" s="280"/>
      <c r="EV11" s="280"/>
      <c r="EW11" s="280"/>
      <c r="EX11" s="280"/>
      <c r="EY11" s="280"/>
      <c r="EZ11" s="280"/>
      <c r="FA11" s="280"/>
      <c r="FB11" s="280"/>
      <c r="FC11" s="280"/>
      <c r="FD11" s="280"/>
      <c r="FE11" s="280"/>
      <c r="FF11" s="280"/>
      <c r="FG11" s="280"/>
      <c r="FH11" s="280"/>
      <c r="FI11" s="280"/>
      <c r="FJ11" s="280"/>
      <c r="FK11" s="280"/>
      <c r="FL11" s="280"/>
      <c r="FM11" s="280"/>
      <c r="FN11" s="280"/>
      <c r="FO11" s="280"/>
      <c r="FP11" s="280"/>
      <c r="FQ11" s="280"/>
      <c r="FR11" s="280"/>
      <c r="FS11" s="280"/>
      <c r="FT11" s="280"/>
      <c r="FU11" s="280"/>
      <c r="FV11" s="280"/>
      <c r="FW11" s="280"/>
      <c r="FX11" s="280"/>
      <c r="FY11" s="280"/>
      <c r="FZ11" s="280"/>
      <c r="GA11" s="280"/>
      <c r="GB11" s="280"/>
      <c r="GC11" s="280"/>
      <c r="GD11" s="280"/>
      <c r="GE11" s="280"/>
      <c r="GF11" s="280"/>
      <c r="GG11" s="280"/>
      <c r="GH11" s="280"/>
      <c r="GI11" s="280"/>
      <c r="GJ11" s="280"/>
      <c r="GK11" s="280"/>
      <c r="GL11" s="280"/>
      <c r="GM11" s="280"/>
      <c r="GN11" s="280"/>
      <c r="GO11" s="280"/>
      <c r="GP11" s="280"/>
      <c r="GQ11" s="280"/>
      <c r="GR11" s="280"/>
      <c r="GS11" s="280"/>
      <c r="GT11" s="280"/>
      <c r="GU11" s="280"/>
      <c r="GV11" s="280"/>
      <c r="GW11" s="280"/>
      <c r="GX11" s="280"/>
      <c r="GY11" s="280"/>
      <c r="GZ11" s="280"/>
      <c r="HA11" s="280"/>
      <c r="HB11" s="280"/>
      <c r="HC11" s="280"/>
      <c r="HD11" s="280"/>
      <c r="HE11" s="280"/>
      <c r="HF11" s="280"/>
      <c r="HG11" s="280"/>
      <c r="HH11" s="280"/>
      <c r="HI11" s="280"/>
      <c r="HJ11" s="280"/>
      <c r="HK11" s="280"/>
      <c r="HL11" s="280"/>
      <c r="HM11" s="280"/>
      <c r="HN11" s="280"/>
      <c r="HO11" s="280"/>
      <c r="HP11" s="280"/>
      <c r="HQ11" s="280"/>
      <c r="HR11" s="280"/>
      <c r="HS11" s="280"/>
      <c r="HT11" s="280"/>
      <c r="HU11" s="280"/>
      <c r="HV11" s="280"/>
      <c r="HW11" s="280"/>
      <c r="HX11" s="280"/>
      <c r="HY11" s="280"/>
      <c r="HZ11" s="280"/>
      <c r="IA11" s="280"/>
      <c r="IB11" s="280"/>
      <c r="IC11" s="280"/>
      <c r="ID11" s="280"/>
      <c r="IE11" s="280"/>
      <c r="IF11" s="280"/>
      <c r="IG11" s="280"/>
      <c r="IH11" s="280"/>
      <c r="II11" s="280"/>
      <c r="IJ11" s="280"/>
      <c r="IK11" s="280"/>
      <c r="IL11" s="280"/>
      <c r="IM11" s="280"/>
      <c r="IN11" s="280"/>
      <c r="IO11" s="280"/>
      <c r="IP11" s="280"/>
      <c r="IQ11" s="280"/>
      <c r="IR11" s="280"/>
      <c r="IS11" s="280"/>
      <c r="IT11" s="280"/>
      <c r="IU11" s="280"/>
      <c r="IV11" s="280"/>
    </row>
    <row r="12" spans="1:256" s="133" customFormat="1" ht="50.25" customHeight="1">
      <c r="A12" s="281" t="s">
        <v>127</v>
      </c>
      <c r="B12" s="282"/>
      <c r="C12" s="282"/>
      <c r="D12" s="282"/>
      <c r="E12" s="282"/>
      <c r="F12" s="282"/>
      <c r="G12" s="283"/>
      <c r="H12" s="284"/>
      <c r="EQ12" s="134"/>
      <c r="ER12" s="134"/>
      <c r="ES12" s="134"/>
      <c r="ET12" s="134"/>
      <c r="EU12" s="134"/>
      <c r="EV12" s="134"/>
      <c r="EW12" s="134"/>
      <c r="EX12" s="134"/>
      <c r="EY12" s="134"/>
      <c r="EZ12" s="134"/>
      <c r="FA12" s="134"/>
      <c r="FB12" s="134"/>
      <c r="FC12" s="134"/>
      <c r="FD12" s="134"/>
      <c r="FE12" s="134"/>
      <c r="FF12" s="134"/>
      <c r="FG12" s="134"/>
      <c r="FH12" s="134"/>
      <c r="FI12" s="134"/>
      <c r="FJ12" s="134"/>
      <c r="FK12" s="134"/>
      <c r="FL12" s="134"/>
      <c r="FM12" s="134"/>
      <c r="FN12" s="134"/>
      <c r="FO12" s="134"/>
      <c r="FP12" s="134"/>
      <c r="FQ12" s="134"/>
      <c r="FR12" s="134"/>
      <c r="FS12" s="134"/>
      <c r="FT12" s="134"/>
      <c r="FU12" s="134"/>
      <c r="FV12" s="134"/>
      <c r="FW12" s="134"/>
      <c r="FX12" s="134"/>
      <c r="FY12" s="134"/>
      <c r="FZ12" s="134"/>
      <c r="GA12" s="134"/>
      <c r="GB12" s="134"/>
      <c r="GC12" s="134"/>
      <c r="GD12" s="134"/>
      <c r="GE12" s="134"/>
      <c r="GF12" s="134"/>
      <c r="GG12" s="134"/>
      <c r="GH12" s="134"/>
      <c r="GI12" s="134"/>
      <c r="GJ12" s="134"/>
      <c r="GK12" s="134"/>
      <c r="GL12" s="134"/>
      <c r="GM12" s="134"/>
      <c r="GN12" s="134"/>
      <c r="GO12" s="134"/>
      <c r="GP12" s="134"/>
      <c r="GQ12" s="134"/>
      <c r="GR12" s="134"/>
      <c r="GS12" s="134"/>
      <c r="GT12" s="134"/>
      <c r="GU12" s="134"/>
      <c r="GV12" s="134"/>
      <c r="GW12" s="134"/>
      <c r="GX12" s="134"/>
      <c r="GY12" s="134"/>
      <c r="GZ12" s="134"/>
      <c r="HA12" s="134"/>
      <c r="HB12" s="134"/>
      <c r="HC12" s="134"/>
      <c r="HD12" s="134"/>
      <c r="HE12" s="134"/>
      <c r="HF12" s="134"/>
      <c r="HG12" s="134"/>
      <c r="HH12" s="134"/>
      <c r="HI12" s="134"/>
      <c r="HJ12" s="134"/>
      <c r="HK12" s="134"/>
      <c r="HL12" s="134"/>
      <c r="HM12" s="134"/>
      <c r="HN12" s="134"/>
      <c r="HO12" s="134"/>
      <c r="HP12" s="134"/>
      <c r="HQ12" s="134"/>
      <c r="HR12" s="134"/>
      <c r="HS12" s="134"/>
      <c r="HT12" s="134"/>
      <c r="HU12" s="134"/>
      <c r="HV12" s="134"/>
      <c r="HW12" s="134"/>
      <c r="HX12" s="134"/>
      <c r="HY12" s="134"/>
      <c r="HZ12" s="134"/>
      <c r="IA12" s="134"/>
      <c r="IB12" s="134"/>
      <c r="IC12" s="134"/>
      <c r="ID12" s="134"/>
      <c r="IE12" s="134"/>
      <c r="IF12" s="134"/>
      <c r="IG12" s="134"/>
      <c r="IH12" s="134"/>
      <c r="II12" s="134"/>
      <c r="IJ12" s="134"/>
      <c r="IK12" s="134"/>
      <c r="IL12" s="134"/>
      <c r="IM12" s="134"/>
      <c r="IN12" s="134"/>
      <c r="IO12" s="134"/>
      <c r="IP12" s="134"/>
      <c r="IQ12" s="134"/>
      <c r="IR12" s="134"/>
      <c r="IS12" s="134"/>
      <c r="IT12" s="134"/>
      <c r="IU12" s="134"/>
      <c r="IV12" s="134"/>
    </row>
    <row r="13" ht="19.5">
      <c r="G13" s="285"/>
    </row>
    <row r="14" spans="1:7" ht="18" customHeight="1">
      <c r="A14" s="286" t="s">
        <v>128</v>
      </c>
      <c r="B14" s="287"/>
      <c r="C14" s="287"/>
      <c r="D14" s="287"/>
      <c r="E14" s="287"/>
      <c r="F14" s="287"/>
      <c r="G14" s="285"/>
    </row>
    <row r="15" spans="1:6" ht="18" customHeight="1">
      <c r="A15" s="286" t="s">
        <v>129</v>
      </c>
      <c r="B15" s="287"/>
      <c r="C15" s="287"/>
      <c r="D15" s="287"/>
      <c r="E15" s="287"/>
      <c r="F15" s="287"/>
    </row>
    <row r="16" ht="18.75">
      <c r="B16" s="287"/>
    </row>
  </sheetData>
  <sheetProtection selectLockedCells="1" selectUnlockedCells="1"/>
  <mergeCells count="1">
    <mergeCell ref="A1:G1"/>
  </mergeCells>
  <printOptions horizontalCentered="1"/>
  <pageMargins left="0.19652777777777777" right="0.19652777777777777" top="0.6694444444444445" bottom="0.2361111111111111" header="0.27569444444444446" footer="0.5118055555555555"/>
  <pageSetup fitToHeight="1" fitToWidth="1" horizontalDpi="300" verticalDpi="300" orientation="landscape" paperSize="9"/>
  <headerFooter alignWithMargins="0">
    <oddHeader>&amp;C&amp;"Arial,Regular"&amp;12Tessitura SLO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8">
    <pageSetUpPr fitToPage="1"/>
  </sheetPr>
  <dimension ref="A1:Q20"/>
  <sheetViews>
    <sheetView zoomScale="65" zoomScaleNormal="65" workbookViewId="0" topLeftCell="A1">
      <selection activeCell="B20" sqref="B20"/>
    </sheetView>
  </sheetViews>
  <sheetFormatPr defaultColWidth="9.140625" defaultRowHeight="15"/>
  <cols>
    <col min="1" max="1" width="36.8515625" style="166" customWidth="1"/>
    <col min="2" max="2" width="20.57421875" style="166" customWidth="1"/>
    <col min="3" max="3" width="19.00390625" style="166" customWidth="1"/>
    <col min="4" max="4" width="22.421875" style="166" customWidth="1"/>
    <col min="5" max="5" width="19.00390625" style="166" customWidth="1"/>
    <col min="6" max="6" width="10.28125" style="166" customWidth="1"/>
    <col min="7" max="7" width="36.28125" style="166" customWidth="1"/>
    <col min="8" max="8" width="23.00390625" style="166" customWidth="1"/>
    <col min="9" max="9" width="21.7109375" style="166" customWidth="1"/>
    <col min="10" max="10" width="23.421875" style="166" customWidth="1"/>
    <col min="11" max="11" width="11.421875" style="166" customWidth="1"/>
    <col min="12" max="12" width="21.57421875" style="166" customWidth="1"/>
    <col min="13" max="13" width="18.8515625" style="166" customWidth="1"/>
    <col min="14" max="14" width="20.00390625" style="166" customWidth="1"/>
    <col min="15" max="15" width="15.140625" style="166" customWidth="1"/>
    <col min="16" max="16" width="11.7109375" style="166" customWidth="1"/>
    <col min="17" max="16384" width="9.140625" style="166" customWidth="1"/>
  </cols>
  <sheetData>
    <row r="1" spans="1:9" ht="37.5" customHeight="1">
      <c r="A1" s="288" t="s">
        <v>72</v>
      </c>
      <c r="B1" s="288"/>
      <c r="C1" s="288"/>
      <c r="D1" s="288"/>
      <c r="E1" s="288"/>
      <c r="F1" s="289"/>
      <c r="G1" s="289"/>
      <c r="H1" s="289"/>
      <c r="I1" s="289"/>
    </row>
    <row r="2" spans="1:17" ht="37.5" customHeight="1">
      <c r="A2" s="249"/>
      <c r="B2" s="290" t="s">
        <v>130</v>
      </c>
      <c r="C2" s="291" t="s">
        <v>131</v>
      </c>
      <c r="D2" s="291" t="s">
        <v>132</v>
      </c>
      <c r="E2" s="292" t="s">
        <v>7</v>
      </c>
      <c r="F2" s="293"/>
      <c r="G2" s="293"/>
      <c r="H2" s="293"/>
      <c r="I2" s="293"/>
      <c r="J2" s="294"/>
      <c r="P2" s="295"/>
      <c r="Q2" s="295"/>
    </row>
    <row r="3" spans="1:17" ht="35.25" customHeight="1">
      <c r="A3" s="251" t="s">
        <v>133</v>
      </c>
      <c r="B3" s="296"/>
      <c r="C3" s="297"/>
      <c r="D3" s="297"/>
      <c r="E3" s="298"/>
      <c r="F3" s="299"/>
      <c r="G3" s="299"/>
      <c r="H3" s="300" t="s">
        <v>130</v>
      </c>
      <c r="I3" s="291" t="s">
        <v>131</v>
      </c>
      <c r="J3" s="291" t="s">
        <v>132</v>
      </c>
      <c r="K3" s="292" t="s">
        <v>7</v>
      </c>
      <c r="P3" s="295"/>
      <c r="Q3" s="295"/>
    </row>
    <row r="4" spans="1:17" ht="24.75" customHeight="1">
      <c r="A4" s="251" t="s">
        <v>134</v>
      </c>
      <c r="B4" s="296"/>
      <c r="C4" s="296"/>
      <c r="D4" s="297"/>
      <c r="E4" s="298"/>
      <c r="F4" s="299"/>
      <c r="G4" s="301" t="s">
        <v>135</v>
      </c>
      <c r="H4" s="302"/>
      <c r="I4" s="303"/>
      <c r="J4" s="303"/>
      <c r="K4" s="304"/>
      <c r="P4" s="295"/>
      <c r="Q4" s="295"/>
    </row>
    <row r="5" spans="1:17" ht="24.75" customHeight="1">
      <c r="A5" s="251" t="s">
        <v>114</v>
      </c>
      <c r="B5" s="296"/>
      <c r="C5" s="297"/>
      <c r="D5" s="297"/>
      <c r="E5" s="298"/>
      <c r="F5" s="299"/>
      <c r="G5" s="305" t="s">
        <v>30</v>
      </c>
      <c r="H5" s="172">
        <f>+B5</f>
        <v>0</v>
      </c>
      <c r="I5" s="306"/>
      <c r="J5" s="306"/>
      <c r="K5" s="307"/>
      <c r="P5" s="295"/>
      <c r="Q5" s="295"/>
    </row>
    <row r="6" spans="1:17" ht="24.75" customHeight="1">
      <c r="A6" s="253" t="s">
        <v>115</v>
      </c>
      <c r="B6" s="296"/>
      <c r="C6" s="297"/>
      <c r="D6" s="297"/>
      <c r="E6" s="298"/>
      <c r="F6" s="299"/>
      <c r="G6" s="305" t="s">
        <v>31</v>
      </c>
      <c r="H6" s="172">
        <f>+B6</f>
        <v>0</v>
      </c>
      <c r="I6" s="306"/>
      <c r="J6" s="306"/>
      <c r="K6" s="307"/>
      <c r="P6" s="295"/>
      <c r="Q6" s="295"/>
    </row>
    <row r="7" spans="1:17" ht="24.75" customHeight="1">
      <c r="A7" s="253" t="s">
        <v>34</v>
      </c>
      <c r="B7" s="308"/>
      <c r="C7" s="309"/>
      <c r="D7" s="309"/>
      <c r="E7" s="310"/>
      <c r="F7" s="299"/>
      <c r="G7" s="305" t="s">
        <v>35</v>
      </c>
      <c r="H7" s="306"/>
      <c r="I7" s="172">
        <f>+C9</f>
        <v>0</v>
      </c>
      <c r="J7" s="306"/>
      <c r="K7" s="307"/>
      <c r="P7" s="295"/>
      <c r="Q7" s="295"/>
    </row>
    <row r="8" spans="1:17" ht="24.75" customHeight="1">
      <c r="A8" s="253" t="s">
        <v>92</v>
      </c>
      <c r="B8" s="311"/>
      <c r="C8" s="311"/>
      <c r="D8" s="311"/>
      <c r="E8" s="312"/>
      <c r="F8" s="299"/>
      <c r="G8" s="305" t="s">
        <v>32</v>
      </c>
      <c r="H8" s="306"/>
      <c r="I8" s="306"/>
      <c r="J8" s="172">
        <f>+D13</f>
        <v>0</v>
      </c>
      <c r="K8" s="307"/>
      <c r="P8" s="295"/>
      <c r="Q8" s="295"/>
    </row>
    <row r="9" spans="1:17" ht="24.75" customHeight="1">
      <c r="A9" s="251" t="s">
        <v>116</v>
      </c>
      <c r="B9" s="313"/>
      <c r="C9" s="314"/>
      <c r="D9" s="314"/>
      <c r="E9" s="315"/>
      <c r="F9" s="299"/>
      <c r="G9" s="305" t="s">
        <v>37</v>
      </c>
      <c r="H9" s="306"/>
      <c r="I9" s="306"/>
      <c r="J9" s="172">
        <f>+D14</f>
        <v>0</v>
      </c>
      <c r="K9" s="307"/>
      <c r="P9" s="295"/>
      <c r="Q9" s="295"/>
    </row>
    <row r="10" spans="1:17" ht="24.75" customHeight="1">
      <c r="A10" s="253" t="s">
        <v>36</v>
      </c>
      <c r="B10" s="296"/>
      <c r="C10" s="297"/>
      <c r="D10" s="297"/>
      <c r="E10" s="298"/>
      <c r="F10" s="299"/>
      <c r="G10" s="316" t="s">
        <v>136</v>
      </c>
      <c r="H10" s="317"/>
      <c r="I10" s="317">
        <f>SUM(I4:I9)</f>
        <v>0</v>
      </c>
      <c r="J10" s="317">
        <f>SUM(J4:J9)</f>
        <v>0</v>
      </c>
      <c r="K10" s="318">
        <f>SUM(H10:J10)</f>
        <v>0</v>
      </c>
      <c r="L10" s="198"/>
      <c r="M10" s="198"/>
      <c r="N10" s="198"/>
      <c r="O10" s="198"/>
      <c r="P10" s="295"/>
      <c r="Q10" s="295"/>
    </row>
    <row r="11" spans="1:17" ht="36.75" customHeight="1">
      <c r="A11" s="253" t="s">
        <v>95</v>
      </c>
      <c r="B11" s="296"/>
      <c r="C11" s="297"/>
      <c r="D11" s="297"/>
      <c r="E11" s="298"/>
      <c r="F11" s="299"/>
      <c r="G11" s="319" t="s">
        <v>91</v>
      </c>
      <c r="H11" s="320"/>
      <c r="I11" s="320"/>
      <c r="J11" s="320"/>
      <c r="K11" s="177"/>
      <c r="L11" s="198"/>
      <c r="M11" s="198"/>
      <c r="N11" s="198"/>
      <c r="O11" s="198"/>
      <c r="P11" s="295"/>
      <c r="Q11" s="295"/>
    </row>
    <row r="12" spans="1:17" ht="24.75" customHeight="1">
      <c r="A12" s="253" t="s">
        <v>96</v>
      </c>
      <c r="B12" s="296"/>
      <c r="C12" s="297"/>
      <c r="D12" s="297"/>
      <c r="E12" s="298"/>
      <c r="F12" s="299"/>
      <c r="G12" s="321" t="s">
        <v>137</v>
      </c>
      <c r="H12" s="322"/>
      <c r="I12" s="322"/>
      <c r="J12" s="322"/>
      <c r="K12" s="323"/>
      <c r="L12" s="198"/>
      <c r="M12" s="198"/>
      <c r="N12" s="198"/>
      <c r="O12" s="198"/>
      <c r="P12" s="295"/>
      <c r="Q12" s="295"/>
    </row>
    <row r="13" spans="1:17" ht="24.75" customHeight="1">
      <c r="A13" s="253" t="s">
        <v>97</v>
      </c>
      <c r="B13" s="296"/>
      <c r="C13" s="297"/>
      <c r="D13" s="297"/>
      <c r="E13" s="298"/>
      <c r="F13" s="299"/>
      <c r="L13" s="198"/>
      <c r="M13" s="198"/>
      <c r="N13" s="198"/>
      <c r="O13" s="198"/>
      <c r="P13" s="295"/>
      <c r="Q13" s="295"/>
    </row>
    <row r="14" spans="1:17" ht="24.75" customHeight="1">
      <c r="A14" s="251" t="s">
        <v>37</v>
      </c>
      <c r="B14" s="296"/>
      <c r="C14" s="297"/>
      <c r="D14" s="297"/>
      <c r="E14" s="298"/>
      <c r="F14" s="299"/>
      <c r="L14" s="198"/>
      <c r="M14" s="198"/>
      <c r="N14" s="198"/>
      <c r="O14" s="198"/>
      <c r="P14" s="295"/>
      <c r="Q14" s="295"/>
    </row>
    <row r="15" spans="1:17" ht="24.75" customHeight="1">
      <c r="A15" s="253" t="s">
        <v>40</v>
      </c>
      <c r="B15" s="296"/>
      <c r="C15" s="297"/>
      <c r="D15" s="297"/>
      <c r="E15" s="298"/>
      <c r="F15" s="299"/>
      <c r="L15" s="198"/>
      <c r="M15" s="198"/>
      <c r="N15" s="198"/>
      <c r="O15" s="198"/>
      <c r="P15" s="295"/>
      <c r="Q15" s="295"/>
    </row>
    <row r="16" spans="1:17" ht="24.75" customHeight="1">
      <c r="A16" s="254" t="s">
        <v>41</v>
      </c>
      <c r="B16" s="324"/>
      <c r="C16" s="325"/>
      <c r="D16" s="325"/>
      <c r="E16" s="298"/>
      <c r="F16" s="299"/>
      <c r="L16" s="198"/>
      <c r="M16" s="198"/>
      <c r="N16" s="198"/>
      <c r="O16" s="198"/>
      <c r="P16" s="295"/>
      <c r="Q16" s="295"/>
    </row>
    <row r="17" spans="1:17" ht="27" customHeight="1">
      <c r="A17" s="255" t="s">
        <v>98</v>
      </c>
      <c r="B17" s="326">
        <f>SUM(B3:B16)</f>
        <v>0</v>
      </c>
      <c r="C17" s="326">
        <f>SUM(C3:C16)</f>
        <v>0</v>
      </c>
      <c r="D17" s="326">
        <f>SUM(D3:D16)</f>
        <v>0</v>
      </c>
      <c r="E17" s="327">
        <f>SUM(B17:D17)</f>
        <v>0</v>
      </c>
      <c r="F17" s="328"/>
      <c r="G17" s="328"/>
      <c r="H17" s="328"/>
      <c r="I17" s="328"/>
      <c r="J17" s="295"/>
      <c r="K17" s="295"/>
      <c r="L17" s="295"/>
      <c r="M17" s="295"/>
      <c r="N17" s="295"/>
      <c r="O17" s="295"/>
      <c r="P17" s="295"/>
      <c r="Q17" s="295"/>
    </row>
    <row r="18" spans="1:17" ht="33.75" customHeight="1">
      <c r="A18" s="257"/>
      <c r="B18" s="258" t="s">
        <v>118</v>
      </c>
      <c r="C18" s="258" t="s">
        <v>138</v>
      </c>
      <c r="D18" s="329" t="s">
        <v>43</v>
      </c>
      <c r="E18" s="330"/>
      <c r="F18" s="330"/>
      <c r="G18" s="330"/>
      <c r="H18" s="330"/>
      <c r="I18" s="330"/>
      <c r="J18" s="295"/>
      <c r="K18" s="295"/>
      <c r="L18" s="295"/>
      <c r="M18" s="295"/>
      <c r="N18" s="295"/>
      <c r="O18" s="295"/>
      <c r="P18" s="295"/>
      <c r="Q18" s="295"/>
    </row>
    <row r="19" spans="1:17" ht="25.5" customHeight="1">
      <c r="A19" s="259" t="s">
        <v>119</v>
      </c>
      <c r="B19" s="260"/>
      <c r="C19" s="260">
        <f>CE_base_unica!G3</f>
        <v>0</v>
      </c>
      <c r="D19" s="331">
        <f>CE_variable!G5</f>
        <v>0</v>
      </c>
      <c r="E19" s="330"/>
      <c r="F19" s="330"/>
      <c r="G19" s="330"/>
      <c r="H19" s="330"/>
      <c r="I19" s="330"/>
      <c r="J19" s="295"/>
      <c r="K19" s="295"/>
      <c r="L19" s="295"/>
      <c r="M19" s="295"/>
      <c r="N19" s="295"/>
      <c r="O19" s="295"/>
      <c r="P19" s="295"/>
      <c r="Q19" s="295"/>
    </row>
    <row r="20" spans="1:17" ht="25.5" customHeight="1">
      <c r="A20" s="261" t="s">
        <v>120</v>
      </c>
      <c r="B20" s="332"/>
      <c r="C20" s="333"/>
      <c r="D20" s="334"/>
      <c r="E20" s="330"/>
      <c r="F20" s="330"/>
      <c r="G20" s="330"/>
      <c r="H20" s="330"/>
      <c r="I20" s="330"/>
      <c r="J20" s="295"/>
      <c r="K20" s="295"/>
      <c r="L20" s="295"/>
      <c r="M20" s="295"/>
      <c r="N20" s="295"/>
      <c r="O20" s="295"/>
      <c r="P20" s="295"/>
      <c r="Q20" s="295"/>
    </row>
  </sheetData>
  <sheetProtection selectLockedCells="1" selectUnlockedCells="1"/>
  <mergeCells count="1">
    <mergeCell ref="A1:E1"/>
  </mergeCells>
  <printOptions horizontalCentered="1"/>
  <pageMargins left="0.19652777777777777" right="0.19652777777777777" top="0.6694444444444445" bottom="0.2361111111111111" header="0.27569444444444446" footer="0.5118055555555555"/>
  <pageSetup fitToHeight="1" fitToWidth="1" horizontalDpi="300" verticalDpi="300" orientation="landscape" paperSize="9"/>
  <headerFooter alignWithMargins="0">
    <oddHeader>&amp;C&amp;"Arial,Regular"&amp;12Tessitura SLO</oddHead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FIS</dc:creator>
  <cp:keywords/>
  <dc:description/>
  <cp:lastModifiedBy/>
  <cp:lastPrinted>2016-10-13T17:36:26Z</cp:lastPrinted>
  <dcterms:created xsi:type="dcterms:W3CDTF">2005-03-17T11:55:48Z</dcterms:created>
  <dcterms:modified xsi:type="dcterms:W3CDTF">2016-10-14T14:56:41Z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1193449575</vt:i4>
  </property>
  <property fmtid="{D5CDD505-2E9C-101B-9397-08002B2CF9AE}" pid="3" name="_AuthorEmail">
    <vt:lpwstr>sucolombo@liuc.it</vt:lpwstr>
  </property>
  <property fmtid="{D5CDD505-2E9C-101B-9397-08002B2CF9AE}" pid="4" name="_AuthorEmailDisplayName">
    <vt:lpwstr>Susanna Colombo</vt:lpwstr>
  </property>
  <property fmtid="{D5CDD505-2E9C-101B-9397-08002B2CF9AE}" pid="5" name="_EmailSubject">
    <vt:lpwstr>Tessitura SLO</vt:lpwstr>
  </property>
</Properties>
</file>