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/>
  <mc:AlternateContent xmlns:mc="http://schemas.openxmlformats.org/markup-compatibility/2006">
    <mc:Choice Requires="x15">
      <x15ac:absPath xmlns:x15ac="http://schemas.microsoft.com/office/spreadsheetml/2010/11/ac" url="/Users/Valentina/Dropbox/Didattica/EOA/EOA 2016-2017/Casi guida per EOA/"/>
    </mc:Choice>
  </mc:AlternateContent>
  <bookViews>
    <workbookView xWindow="0" yWindow="460" windowWidth="28800" windowHeight="1650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Foglio1!$A$1:$T$49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B20" i="1"/>
  <c r="C19" i="1"/>
  <c r="B19" i="1"/>
  <c r="C18" i="1"/>
  <c r="B18" i="1"/>
  <c r="C13" i="1"/>
  <c r="C6" i="1"/>
  <c r="B6" i="1"/>
  <c r="K6" i="1"/>
  <c r="B43" i="1"/>
  <c r="C43" i="1"/>
  <c r="B42" i="1"/>
  <c r="C42" i="1"/>
  <c r="B41" i="1"/>
  <c r="C41" i="1"/>
  <c r="B40" i="1"/>
  <c r="C40" i="1"/>
  <c r="B39" i="1"/>
  <c r="C39" i="1"/>
  <c r="C10" i="1"/>
  <c r="B31" i="1"/>
  <c r="C31" i="1"/>
  <c r="B29" i="1"/>
  <c r="C29" i="1"/>
  <c r="B26" i="1"/>
  <c r="B27" i="1"/>
  <c r="C26" i="1"/>
  <c r="C27" i="1"/>
  <c r="B13" i="1"/>
  <c r="B17" i="1"/>
  <c r="B23" i="1"/>
  <c r="C23" i="1"/>
  <c r="B22" i="1"/>
  <c r="C22" i="1"/>
  <c r="B10" i="1"/>
  <c r="B11" i="1"/>
  <c r="B14" i="1"/>
  <c r="B16" i="1"/>
  <c r="B9" i="1"/>
  <c r="B15" i="1"/>
  <c r="C17" i="1"/>
  <c r="C11" i="1"/>
  <c r="C9" i="1"/>
  <c r="C14" i="1"/>
  <c r="C16" i="1"/>
  <c r="C15" i="1"/>
</calcChain>
</file>

<file path=xl/sharedStrings.xml><?xml version="1.0" encoding="utf-8"?>
<sst xmlns="http://schemas.openxmlformats.org/spreadsheetml/2006/main" count="75" uniqueCount="70">
  <si>
    <t>roe</t>
  </si>
  <si>
    <t>utile netto</t>
  </si>
  <si>
    <t>pn</t>
  </si>
  <si>
    <t>mon</t>
  </si>
  <si>
    <t>ci</t>
  </si>
  <si>
    <t>ROI</t>
  </si>
  <si>
    <t>mon +pf</t>
  </si>
  <si>
    <t>roi*</t>
  </si>
  <si>
    <t>r</t>
  </si>
  <si>
    <t>of</t>
  </si>
  <si>
    <t>D</t>
  </si>
  <si>
    <t>roi -r</t>
  </si>
  <si>
    <t>roi*-r</t>
  </si>
  <si>
    <t>vdp</t>
  </si>
  <si>
    <t>ROS</t>
  </si>
  <si>
    <t>ROT</t>
  </si>
  <si>
    <t>D/E</t>
  </si>
  <si>
    <t>val</t>
  </si>
  <si>
    <t>val/vdp</t>
  </si>
  <si>
    <t>cdl</t>
  </si>
  <si>
    <t>cdl/vdp</t>
  </si>
  <si>
    <t>ammortamenti</t>
  </si>
  <si>
    <t>amm/vdp</t>
  </si>
  <si>
    <t>s</t>
  </si>
  <si>
    <t>consumi mp</t>
  </si>
  <si>
    <t>servizi</t>
  </si>
  <si>
    <t>migliora notevolmente per effetto razionalizzazione acquisti e espansione fatturato</t>
  </si>
  <si>
    <t>espansione coerente</t>
  </si>
  <si>
    <t>vdp/imm imm</t>
  </si>
  <si>
    <t>vdp/imm mat</t>
  </si>
  <si>
    <t>vdp/crediti comm</t>
  </si>
  <si>
    <t>immateriali</t>
  </si>
  <si>
    <t>materiali</t>
  </si>
  <si>
    <t>crediti comm</t>
  </si>
  <si>
    <t>rimanenze</t>
  </si>
  <si>
    <t>vdp/rim</t>
  </si>
  <si>
    <t>alti in diminuzione per espansione</t>
  </si>
  <si>
    <t>migliora per razionalizzazione</t>
  </si>
  <si>
    <t>crediti/cvp*365</t>
  </si>
  <si>
    <t>migliora per : espansione crediti minore espansione vdp</t>
  </si>
  <si>
    <t>utile lordo da attività in funzionamento</t>
  </si>
  <si>
    <t>utile netto da attività in funzionamento</t>
  </si>
  <si>
    <t>t</t>
  </si>
  <si>
    <t>d</t>
  </si>
  <si>
    <t>Commento</t>
  </si>
  <si>
    <t>miglioramento notevole</t>
  </si>
  <si>
    <t>11 punti %</t>
  </si>
  <si>
    <t xml:space="preserve">che significa del </t>
  </si>
  <si>
    <t xml:space="preserve">Gli oneri si riducono per l'effetto sostituzione fonti, a lungo aumentano e a breve diminuiscono, anche a parità di indebitamento totale </t>
  </si>
  <si>
    <t>vedi nota 7</t>
  </si>
  <si>
    <t>con la sola gestione operativa la leva sarebbe negativa nel 2009; meno male che cì sono proventi finanziari! L'effetto moltiplicativo positivo sul ROE si ha anche nel 2009</t>
  </si>
  <si>
    <t>vedi nota 4</t>
  </si>
  <si>
    <t>comunque il rapporto di indebitamento diminuisce, perché è comunque in atto una politica di contenimento debiti, leva diminuisce</t>
  </si>
  <si>
    <t>la gestione fiscale e delle attività destinate a cessare contribuiscono complesisvamente positivamente nel 2009 e negativamente nel 2010</t>
  </si>
  <si>
    <t>la gestione delle attività destinate a cessare è positiva nel 2009 per cessione conveniente sede (vedi nota 6), ininfluente nel 2010</t>
  </si>
  <si>
    <t>le imposte pesano negativamente in tutti e due gli anni, come è normale</t>
  </si>
  <si>
    <t xml:space="preserve">incremento </t>
  </si>
  <si>
    <t>nessuna nota</t>
  </si>
  <si>
    <t>costi si riducono, migliora la reddività vendite (si veda nota 3) e il dettaglio con il VAL</t>
  </si>
  <si>
    <t>nota 3</t>
  </si>
  <si>
    <t>nota 5</t>
  </si>
  <si>
    <t>il peso dei costi aumenta, ma il val/vdp aumenta di più</t>
  </si>
  <si>
    <t>stabile nei due anni comunque: ad un aumento degli investimenti corrisponde un aumento di vdp; in ogni caso deprime un poco il roi rispetto al ros</t>
  </si>
  <si>
    <t>capiamo perché!</t>
  </si>
  <si>
    <t>nota che la rotazione complessiva è inferiore all'unità, ma le voci sopra invece hanno una rotazione alta</t>
  </si>
  <si>
    <t>L'indebitamento è in contenimento e soprattutto si sostituscono fonti a breve  con fonti a lungo che paiono più convenienti.</t>
  </si>
  <si>
    <t>Vi sono investimenti ed espansione (nuovi marchi, nuova sede), ma anche razionalizzazione (vedi soprattutto scorte)</t>
  </si>
  <si>
    <t>Dismessa vecchia sede con plusvalenze nel 2009, nel 2010 la gestione delle attività destinate a cessare è ininfluente</t>
  </si>
  <si>
    <t xml:space="preserve">In estrema sintesi, questo è un caso in cui la gestione operativa è importantissima, supportata da gestione finanziaria attiva, nello spiegare il ROE. La leva opera positivament nei due anni, anche se nel primo solo grazie ai proventi attivi. </t>
  </si>
  <si>
    <t>consumi si riducono, servizi si riducono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</si>
</sst>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2" fillId="0" borderId="1" xfId="0" applyFont="1" applyBorder="1"/>
    <xf numFmtId="10" fontId="0" fillId="0" borderId="1" xfId="2" applyNumberFormat="1" applyFont="1" applyBorder="1"/>
    <xf numFmtId="9" fontId="0" fillId="0" borderId="1" xfId="2" applyFont="1" applyBorder="1"/>
    <xf numFmtId="3" fontId="0" fillId="0" borderId="1" xfId="0" applyNumberFormat="1" applyBorder="1"/>
    <xf numFmtId="0" fontId="0" fillId="2" borderId="1" xfId="0" applyFill="1" applyBorder="1"/>
    <xf numFmtId="10" fontId="0" fillId="2" borderId="1" xfId="2" applyNumberFormat="1" applyFont="1" applyFill="1" applyBorder="1"/>
    <xf numFmtId="9" fontId="0" fillId="2" borderId="1" xfId="2" applyFont="1" applyFill="1" applyBorder="1"/>
    <xf numFmtId="9" fontId="0" fillId="0" borderId="1" xfId="0" applyNumberFormat="1" applyBorder="1"/>
    <xf numFmtId="9" fontId="0" fillId="2" borderId="1" xfId="0" applyNumberFormat="1" applyFill="1" applyBorder="1"/>
    <xf numFmtId="164" fontId="0" fillId="0" borderId="1" xfId="1" applyFont="1" applyBorder="1"/>
    <xf numFmtId="165" fontId="0" fillId="0" borderId="1" xfId="1" applyNumberFormat="1" applyFont="1" applyBorder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9"/>
  <sheetViews>
    <sheetView tabSelected="1" workbookViewId="0">
      <selection sqref="A1:T49"/>
    </sheetView>
  </sheetViews>
  <sheetFormatPr baseColWidth="10" defaultColWidth="8.83203125" defaultRowHeight="15" x14ac:dyDescent="0.2"/>
  <cols>
    <col min="1" max="1" width="36.5" bestFit="1" customWidth="1"/>
    <col min="2" max="3" width="10.5" bestFit="1" customWidth="1"/>
  </cols>
  <sheetData>
    <row r="1" spans="1:20" x14ac:dyDescent="0.2">
      <c r="A1" s="1"/>
      <c r="B1" s="2">
        <v>2009</v>
      </c>
      <c r="C1" s="2">
        <v>2010</v>
      </c>
      <c r="D1" s="1"/>
      <c r="E1" s="1" t="s">
        <v>44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">
      <c r="A2" s="1" t="s">
        <v>1</v>
      </c>
      <c r="B2" s="1">
        <v>9800</v>
      </c>
      <c r="C2" s="1">
        <v>20300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">
      <c r="A3" s="1" t="s">
        <v>40</v>
      </c>
      <c r="B3" s="1">
        <v>6000</v>
      </c>
      <c r="C3" s="1">
        <v>29000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">
      <c r="A4" s="1" t="s">
        <v>41</v>
      </c>
      <c r="B4" s="1">
        <v>1800</v>
      </c>
      <c r="C4" s="1">
        <v>20300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">
      <c r="A5" s="1" t="s">
        <v>2</v>
      </c>
      <c r="B5" s="1">
        <v>31800</v>
      </c>
      <c r="C5" s="1">
        <v>48300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1" t="s">
        <v>0</v>
      </c>
      <c r="B6" s="3">
        <f>B2/B5</f>
        <v>0.3081761006289308</v>
      </c>
      <c r="C6" s="3">
        <f>C2/C5</f>
        <v>0.42028985507246375</v>
      </c>
      <c r="D6" s="1"/>
      <c r="E6" s="1" t="s">
        <v>45</v>
      </c>
      <c r="F6" s="1"/>
      <c r="G6" s="1"/>
      <c r="H6" s="1" t="s">
        <v>46</v>
      </c>
      <c r="I6" s="1" t="s">
        <v>47</v>
      </c>
      <c r="J6" s="1"/>
      <c r="K6" s="4">
        <f>(C6-B6)/B6</f>
        <v>0.36379769299023956</v>
      </c>
      <c r="L6" s="1"/>
      <c r="M6" s="1"/>
      <c r="N6" s="1"/>
      <c r="O6" s="1"/>
      <c r="P6" s="1"/>
      <c r="Q6" s="1"/>
      <c r="R6" s="1"/>
      <c r="S6" s="1"/>
      <c r="T6" s="1"/>
    </row>
    <row r="7" spans="1:20" x14ac:dyDescent="0.2">
      <c r="A7" s="1" t="s">
        <v>3</v>
      </c>
      <c r="B7" s="5">
        <v>1000</v>
      </c>
      <c r="C7" s="5">
        <v>11000</v>
      </c>
      <c r="D7" s="1"/>
      <c r="E7" s="1" t="s">
        <v>63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">
      <c r="A8" s="1" t="s">
        <v>4</v>
      </c>
      <c r="B8" s="1">
        <v>87400</v>
      </c>
      <c r="C8" s="1">
        <v>103900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">
      <c r="A9" s="6" t="s">
        <v>5</v>
      </c>
      <c r="B9" s="7">
        <f>B7/B8</f>
        <v>1.1441647597254004E-2</v>
      </c>
      <c r="C9" s="7">
        <f>C7/C8</f>
        <v>0.10587102983638114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">
      <c r="A10" s="1" t="s">
        <v>6</v>
      </c>
      <c r="B10" s="1">
        <f>1000+10000</f>
        <v>11000</v>
      </c>
      <c r="C10" s="1">
        <f>11000+20000</f>
        <v>31000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">
      <c r="A11" s="6" t="s">
        <v>7</v>
      </c>
      <c r="B11" s="8">
        <f>B10/B8</f>
        <v>0.12585812356979406</v>
      </c>
      <c r="C11" s="8">
        <f>C10/C8</f>
        <v>0.29836381135707413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">
      <c r="A12" s="1" t="s">
        <v>9</v>
      </c>
      <c r="B12" s="1">
        <v>5000</v>
      </c>
      <c r="C12" s="1">
        <v>2000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">
      <c r="A13" s="1" t="s">
        <v>10</v>
      </c>
      <c r="B13" s="1">
        <f>B8-B5</f>
        <v>55600</v>
      </c>
      <c r="C13" s="1">
        <f>C8-C5</f>
        <v>55600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">
      <c r="A14" s="1" t="s">
        <v>8</v>
      </c>
      <c r="B14" s="4">
        <f>B12/B13</f>
        <v>8.9928057553956831E-2</v>
      </c>
      <c r="C14" s="4">
        <f>C12/C13</f>
        <v>3.5971223021582732E-2</v>
      </c>
      <c r="D14" s="1"/>
      <c r="E14" s="1" t="s">
        <v>48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 t="s">
        <v>49</v>
      </c>
      <c r="R14" s="1"/>
      <c r="S14" s="1"/>
      <c r="T14" s="1"/>
    </row>
    <row r="15" spans="1:20" x14ac:dyDescent="0.2">
      <c r="A15" s="1" t="s">
        <v>11</v>
      </c>
      <c r="B15" s="9">
        <f>B9-B14</f>
        <v>-7.8486409956702821E-2</v>
      </c>
      <c r="C15" s="9">
        <f>C9-C14</f>
        <v>6.9899806814798404E-2</v>
      </c>
      <c r="D15" s="1"/>
      <c r="E15" s="1" t="s">
        <v>50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 t="s">
        <v>51</v>
      </c>
    </row>
    <row r="16" spans="1:20" x14ac:dyDescent="0.2">
      <c r="A16" s="6" t="s">
        <v>12</v>
      </c>
      <c r="B16" s="10">
        <f>B11-B14</f>
        <v>3.5930066015837231E-2</v>
      </c>
      <c r="C16" s="10">
        <f>C11-C14</f>
        <v>0.26239258833549139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">
      <c r="A17" s="1" t="s">
        <v>16</v>
      </c>
      <c r="B17" s="11">
        <f>B13/B5</f>
        <v>1.7484276729559749</v>
      </c>
      <c r="C17" s="11">
        <f>C13/C5</f>
        <v>1.1511387163561078</v>
      </c>
      <c r="D17" s="1"/>
      <c r="E17" s="1" t="s">
        <v>52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">
      <c r="A18" s="1" t="s">
        <v>23</v>
      </c>
      <c r="B18" s="11">
        <f>B2/B3</f>
        <v>1.6333333333333333</v>
      </c>
      <c r="C18" s="11">
        <f>C2/C3</f>
        <v>0.7</v>
      </c>
      <c r="D18" s="1"/>
      <c r="E18" s="1" t="s">
        <v>53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">
      <c r="A19" s="1" t="s">
        <v>43</v>
      </c>
      <c r="B19" s="11">
        <f>B2/B4</f>
        <v>5.4444444444444446</v>
      </c>
      <c r="C19" s="11">
        <f>C2/C4</f>
        <v>1</v>
      </c>
      <c r="D19" s="1"/>
      <c r="E19" s="1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">
      <c r="A20" s="1" t="s">
        <v>42</v>
      </c>
      <c r="B20" s="11">
        <f>B4/B3</f>
        <v>0.3</v>
      </c>
      <c r="C20" s="11">
        <f>C4/C3</f>
        <v>0.7</v>
      </c>
      <c r="D20" s="1"/>
      <c r="E20" s="1" t="s">
        <v>55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">
      <c r="A21" s="1" t="s">
        <v>13</v>
      </c>
      <c r="B21" s="1">
        <v>75000</v>
      </c>
      <c r="C21" s="1">
        <v>90000</v>
      </c>
      <c r="D21" s="1"/>
      <c r="E21" s="1" t="s">
        <v>56</v>
      </c>
      <c r="F21" s="1"/>
      <c r="G21" s="1" t="s">
        <v>57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">
      <c r="A22" s="6" t="s">
        <v>14</v>
      </c>
      <c r="B22" s="7">
        <f>B7/B21</f>
        <v>1.3333333333333334E-2</v>
      </c>
      <c r="C22" s="7">
        <f>C7/C21</f>
        <v>0.12222222222222222</v>
      </c>
      <c r="D22" s="1"/>
      <c r="E22" s="1" t="s">
        <v>58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">
      <c r="A23" s="1" t="s">
        <v>15</v>
      </c>
      <c r="B23" s="1">
        <f>B21/B8</f>
        <v>0.85812356979405036</v>
      </c>
      <c r="C23" s="1">
        <f>C21/C8</f>
        <v>0.86621751684311843</v>
      </c>
      <c r="D23" s="1"/>
      <c r="E23" s="1" t="s">
        <v>62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">
      <c r="A24" s="1" t="s">
        <v>24</v>
      </c>
      <c r="B24" s="1">
        <v>35000</v>
      </c>
      <c r="C24" s="1">
        <v>30000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">
      <c r="A25" s="1" t="s">
        <v>25</v>
      </c>
      <c r="B25" s="1">
        <v>27000</v>
      </c>
      <c r="C25" s="1">
        <v>29000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">
      <c r="A26" s="1" t="s">
        <v>17</v>
      </c>
      <c r="B26" s="1">
        <f>B21-B24-B25</f>
        <v>13000</v>
      </c>
      <c r="C26" s="1">
        <f>C21-C24-C25</f>
        <v>31000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">
      <c r="A27" s="6" t="s">
        <v>18</v>
      </c>
      <c r="B27" s="8">
        <f>B26/B21</f>
        <v>0.17333333333333334</v>
      </c>
      <c r="C27" s="8">
        <f>C26/C21</f>
        <v>0.34444444444444444</v>
      </c>
      <c r="D27" s="1"/>
      <c r="E27" s="1" t="s">
        <v>26</v>
      </c>
      <c r="F27" s="1"/>
      <c r="G27" s="1"/>
      <c r="H27" s="1"/>
      <c r="I27" s="1"/>
      <c r="J27" s="1"/>
      <c r="K27" s="1"/>
      <c r="L27" s="1"/>
      <c r="M27" s="1" t="s">
        <v>59</v>
      </c>
      <c r="N27" s="1" t="s">
        <v>60</v>
      </c>
      <c r="O27" s="1" t="s">
        <v>69</v>
      </c>
      <c r="P27" s="1"/>
      <c r="Q27" s="1"/>
      <c r="R27" s="1"/>
      <c r="S27" s="1"/>
      <c r="T27" s="1"/>
    </row>
    <row r="28" spans="1:20" x14ac:dyDescent="0.2">
      <c r="A28" s="1" t="s">
        <v>19</v>
      </c>
      <c r="B28" s="1">
        <v>8000</v>
      </c>
      <c r="C28" s="1">
        <v>12000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">
      <c r="A29" s="1" t="s">
        <v>20</v>
      </c>
      <c r="B29" s="4">
        <f>B28/B21</f>
        <v>0.10666666666666667</v>
      </c>
      <c r="C29" s="4">
        <f>C28/C21</f>
        <v>0.13333333333333333</v>
      </c>
      <c r="D29" s="1"/>
      <c r="E29" s="1" t="s">
        <v>27</v>
      </c>
      <c r="F29" s="1"/>
      <c r="G29" s="1"/>
      <c r="H29" s="1" t="s">
        <v>60</v>
      </c>
      <c r="I29" s="1" t="s">
        <v>61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2">
      <c r="A30" s="1" t="s">
        <v>21</v>
      </c>
      <c r="B30" s="1">
        <v>4000</v>
      </c>
      <c r="C30" s="1">
        <v>8000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">
      <c r="A31" s="1" t="s">
        <v>22</v>
      </c>
      <c r="B31" s="4">
        <f>B30/B21</f>
        <v>5.3333333333333337E-2</v>
      </c>
      <c r="C31" s="4">
        <f>C30/C21</f>
        <v>8.8888888888888892E-2</v>
      </c>
      <c r="D31" s="1"/>
      <c r="E31" s="1" t="s">
        <v>27</v>
      </c>
      <c r="F31" s="1"/>
      <c r="G31" s="1"/>
      <c r="H31" s="1" t="s">
        <v>60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2">
      <c r="A32" s="1"/>
      <c r="B32" s="1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">
      <c r="A33" s="1"/>
      <c r="B33" s="1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">
      <c r="A35" s="1" t="s">
        <v>31</v>
      </c>
      <c r="B35" s="1">
        <v>10000</v>
      </c>
      <c r="C35" s="1">
        <v>18000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">
      <c r="A36" s="1" t="s">
        <v>32</v>
      </c>
      <c r="B36" s="1">
        <v>6000</v>
      </c>
      <c r="C36" s="1">
        <v>10300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">
      <c r="A37" s="1" t="s">
        <v>33</v>
      </c>
      <c r="B37" s="1">
        <v>36700</v>
      </c>
      <c r="C37" s="1">
        <v>40600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">
      <c r="A38" s="1" t="s">
        <v>34</v>
      </c>
      <c r="B38" s="1">
        <v>17400</v>
      </c>
      <c r="C38" s="1">
        <v>15800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">
      <c r="A39" s="1" t="s">
        <v>28</v>
      </c>
      <c r="B39" s="1">
        <f>B21/B35</f>
        <v>7.5</v>
      </c>
      <c r="C39" s="1">
        <f>C21/C35</f>
        <v>5</v>
      </c>
      <c r="D39" s="1"/>
      <c r="E39" s="1" t="s">
        <v>36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">
      <c r="A40" s="1" t="s">
        <v>29</v>
      </c>
      <c r="B40" s="1">
        <f>B21/B36</f>
        <v>12.5</v>
      </c>
      <c r="C40" s="1">
        <f>C21/C36</f>
        <v>8.7378640776699026</v>
      </c>
      <c r="D40" s="1"/>
      <c r="E40" s="1" t="s">
        <v>36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">
      <c r="A41" s="1" t="s">
        <v>30</v>
      </c>
      <c r="B41" s="1">
        <f>B21/B37</f>
        <v>2.0435967302452318</v>
      </c>
      <c r="C41" s="1">
        <f>C21/C37</f>
        <v>2.2167487684729066</v>
      </c>
      <c r="D41" s="1"/>
      <c r="E41" s="1" t="s">
        <v>39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">
      <c r="A42" s="1" t="s">
        <v>38</v>
      </c>
      <c r="B42" s="1">
        <f>(B37/B21)*360</f>
        <v>176.16</v>
      </c>
      <c r="C42" s="1">
        <f>(C37/C21)*360</f>
        <v>162.4</v>
      </c>
      <c r="D42" s="1"/>
      <c r="E42" s="1" t="s">
        <v>39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">
      <c r="A43" s="6" t="s">
        <v>35</v>
      </c>
      <c r="B43" s="6">
        <f>B21/B38</f>
        <v>4.3103448275862073</v>
      </c>
      <c r="C43" s="6">
        <f>C21/C38</f>
        <v>5.6962025316455698</v>
      </c>
      <c r="D43" s="1"/>
      <c r="E43" s="1" t="s">
        <v>37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">
      <c r="A44" s="1"/>
      <c r="B44" s="1"/>
      <c r="C44" s="1"/>
      <c r="D44" s="1"/>
      <c r="E44" s="1" t="s">
        <v>64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">
      <c r="A46" s="6" t="s">
        <v>68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1"/>
      <c r="S46" s="1"/>
      <c r="T46" s="1"/>
    </row>
    <row r="47" spans="1:20" x14ac:dyDescent="0.2">
      <c r="A47" s="6" t="s">
        <v>65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1"/>
      <c r="S47" s="1"/>
      <c r="T47" s="1"/>
    </row>
    <row r="48" spans="1:20" x14ac:dyDescent="0.2">
      <c r="A48" s="6" t="s">
        <v>66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1"/>
      <c r="S48" s="1"/>
      <c r="T48" s="1"/>
    </row>
    <row r="49" spans="1:20" x14ac:dyDescent="0.2">
      <c r="A49" s="6" t="s">
        <v>67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1"/>
      <c r="S49" s="1"/>
      <c r="T49" s="1"/>
    </row>
  </sheetData>
  <phoneticPr fontId="3" type="noConversion"/>
  <pageMargins left="0.7" right="0.7" top="0.75" bottom="0.75" header="0.3" footer="0.3"/>
  <pageSetup paperSize="9" scale="59" fitToHeight="4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Lazzarotti</dc:creator>
  <cp:lastModifiedBy>Utente di Microsoft Office</cp:lastModifiedBy>
  <cp:lastPrinted>2016-10-24T20:30:40Z</cp:lastPrinted>
  <dcterms:created xsi:type="dcterms:W3CDTF">2012-01-26T10:33:18Z</dcterms:created>
  <dcterms:modified xsi:type="dcterms:W3CDTF">2016-10-24T20:38:42Z</dcterms:modified>
</cp:coreProperties>
</file>