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GCPA/GP2017/lezione 10 maggio reporting/"/>
    </mc:Choice>
  </mc:AlternateContent>
  <bookViews>
    <workbookView xWindow="0" yWindow="0" windowWidth="28800" windowHeight="18000" activeTab="1"/>
  </bookViews>
  <sheets>
    <sheet name="problema di ripasso" sheetId="1" r:id="rId1"/>
    <sheet name="6.5" sheetId="2" r:id="rId2"/>
    <sheet name="Foglio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2" l="1"/>
  <c r="E38" i="1"/>
  <c r="B24" i="2"/>
  <c r="B25" i="2"/>
  <c r="D10" i="2"/>
  <c r="D12" i="2"/>
  <c r="D14" i="2"/>
  <c r="D15" i="2"/>
  <c r="B5" i="2"/>
  <c r="B6" i="2"/>
  <c r="B7" i="2"/>
  <c r="B18" i="2"/>
  <c r="B19" i="2"/>
  <c r="B17" i="2"/>
  <c r="B8" i="2"/>
  <c r="B10" i="2"/>
  <c r="B11" i="2"/>
  <c r="B12" i="2"/>
  <c r="B15" i="2"/>
  <c r="C39" i="1"/>
  <c r="C40" i="1"/>
  <c r="B38" i="1"/>
  <c r="B40" i="1"/>
  <c r="B22" i="1"/>
  <c r="B23" i="1"/>
  <c r="B20" i="1"/>
  <c r="B24" i="1"/>
  <c r="B25" i="1"/>
  <c r="B28" i="1"/>
  <c r="C21" i="1"/>
  <c r="C22" i="1"/>
  <c r="C20" i="1"/>
  <c r="C24" i="1"/>
  <c r="C25" i="1"/>
  <c r="C28" i="1"/>
  <c r="D28" i="1"/>
  <c r="B9" i="1"/>
  <c r="B5" i="1"/>
  <c r="B6" i="1"/>
  <c r="B12" i="1"/>
  <c r="B13" i="1"/>
  <c r="B10" i="1"/>
  <c r="B14" i="1"/>
  <c r="B15" i="1"/>
  <c r="B16" i="1"/>
  <c r="C9" i="1"/>
  <c r="C11" i="1"/>
  <c r="C5" i="1"/>
  <c r="C6" i="1"/>
  <c r="C12" i="1"/>
  <c r="C10" i="1"/>
  <c r="C14" i="1"/>
  <c r="C15" i="1"/>
  <c r="C16" i="1"/>
  <c r="D16" i="1"/>
  <c r="C7" i="1"/>
  <c r="B7" i="1"/>
</calcChain>
</file>

<file path=xl/comments1.xml><?xml version="1.0" encoding="utf-8"?>
<comments xmlns="http://schemas.openxmlformats.org/spreadsheetml/2006/main">
  <authors>
    <author>admin</author>
  </authors>
  <commentList>
    <comment ref="A15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sono di periodo!!</t>
        </r>
      </text>
    </comment>
    <comment ref="A24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comunque di periodo! Mai inventariabili</t>
        </r>
      </text>
    </comment>
    <comment ref="A26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considerati di periodo, non inventariabili</t>
        </r>
      </text>
    </comment>
    <comment ref="A27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comunque di periodo! Mai inventariabili</t>
        </r>
      </text>
    </comment>
  </commentList>
</comments>
</file>

<file path=xl/sharedStrings.xml><?xml version="1.0" encoding="utf-8"?>
<sst xmlns="http://schemas.openxmlformats.org/spreadsheetml/2006/main" count="73" uniqueCount="55">
  <si>
    <t>es 1</t>
  </si>
  <si>
    <t>es 2</t>
  </si>
  <si>
    <t>mat diretti</t>
  </si>
  <si>
    <t>madopera</t>
  </si>
  <si>
    <t>ind var prod</t>
  </si>
  <si>
    <t>ind fissi prod</t>
  </si>
  <si>
    <t>CPI</t>
  </si>
  <si>
    <t>FC conto economico</t>
  </si>
  <si>
    <t>ricavi</t>
  </si>
  <si>
    <t>CDV:</t>
  </si>
  <si>
    <t>RI</t>
  </si>
  <si>
    <t>CDP</t>
  </si>
  <si>
    <t>RF</t>
  </si>
  <si>
    <t>RO</t>
  </si>
  <si>
    <t>MLI</t>
  </si>
  <si>
    <t>costi di vendita e amm</t>
  </si>
  <si>
    <t>VC conto economico</t>
  </si>
  <si>
    <t>CVU</t>
  </si>
  <si>
    <t>costi di vendita e amm VAR</t>
  </si>
  <si>
    <t>MDC</t>
  </si>
  <si>
    <t xml:space="preserve">costi fissi di produzione </t>
  </si>
  <si>
    <t>costi di vendita e amm FISSI</t>
  </si>
  <si>
    <t>produzione &gt; vendite</t>
  </si>
  <si>
    <t>RO  &gt; con Full</t>
  </si>
  <si>
    <t>vendite &gt; produzione</t>
  </si>
  <si>
    <t>RO  &gt; con variable</t>
  </si>
  <si>
    <t>reddito op stabile con il variable e dipendente dalle vendite e non dalla dinamica prod e mag</t>
  </si>
  <si>
    <t>il reddito complessivo (bimestre) è uguale</t>
  </si>
  <si>
    <t>(FC-VC)* unità a scorta</t>
  </si>
  <si>
    <t>motivo della differenza</t>
  </si>
  <si>
    <t>RO a variable costing</t>
  </si>
  <si>
    <t>più costi fissi differiti nel mag in base al full costing</t>
  </si>
  <si>
    <t>RO a full costing</t>
  </si>
  <si>
    <t xml:space="preserve">meno costi fissi liberati/spesati dal mag in base al full costing </t>
  </si>
  <si>
    <t>CVU prod</t>
  </si>
  <si>
    <t>MD</t>
  </si>
  <si>
    <t>MOD</t>
  </si>
  <si>
    <t>ind var</t>
  </si>
  <si>
    <t>costi var:</t>
  </si>
  <si>
    <t>costi var comm</t>
  </si>
  <si>
    <t>costi var di prod del venduto</t>
  </si>
  <si>
    <t>costi fissi di prod</t>
  </si>
  <si>
    <t>costi fissi comm e amm</t>
  </si>
  <si>
    <t>punto di pareggio</t>
  </si>
  <si>
    <t>costi fissi</t>
  </si>
  <si>
    <t>mdc</t>
  </si>
  <si>
    <t>Prezzo</t>
  </si>
  <si>
    <t>CDV pieno</t>
  </si>
  <si>
    <t>costi comm e amm FISSI e VAR</t>
  </si>
  <si>
    <t>RO a variable</t>
  </si>
  <si>
    <t>più rim differite con full</t>
  </si>
  <si>
    <t>RO a full</t>
  </si>
  <si>
    <t>reddito uguale sui due anni</t>
  </si>
  <si>
    <t>inclusi gli amm e vendita variabili</t>
  </si>
  <si>
    <t>il variable evidenzia correttamente un punto di pareggio più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</si>
</sst>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4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opLeftCell="A24" zoomScale="214" zoomScaleNormal="214" zoomScalePageLayoutView="214" workbookViewId="0">
      <selection activeCell="E39" sqref="E39"/>
    </sheetView>
  </sheetViews>
  <sheetFormatPr baseColWidth="10" defaultColWidth="8.83203125" defaultRowHeight="15" x14ac:dyDescent="0.2"/>
  <cols>
    <col min="1" max="1" width="25.5" bestFit="1" customWidth="1"/>
  </cols>
  <sheetData>
    <row r="1" spans="1:5" x14ac:dyDescent="0.2">
      <c r="B1" t="s">
        <v>0</v>
      </c>
      <c r="C1" t="s">
        <v>1</v>
      </c>
    </row>
    <row r="2" spans="1:5" x14ac:dyDescent="0.2">
      <c r="A2" t="s">
        <v>2</v>
      </c>
      <c r="B2">
        <v>11</v>
      </c>
      <c r="C2">
        <v>11</v>
      </c>
    </row>
    <row r="3" spans="1:5" x14ac:dyDescent="0.2">
      <c r="A3" t="s">
        <v>3</v>
      </c>
      <c r="B3">
        <v>6</v>
      </c>
      <c r="C3">
        <v>6</v>
      </c>
    </row>
    <row r="4" spans="1:5" x14ac:dyDescent="0.2">
      <c r="A4" t="s">
        <v>4</v>
      </c>
      <c r="B4">
        <v>3</v>
      </c>
      <c r="C4">
        <v>3</v>
      </c>
    </row>
    <row r="5" spans="1:5" x14ac:dyDescent="0.2">
      <c r="A5" t="s">
        <v>5</v>
      </c>
      <c r="B5">
        <f>120000/10000</f>
        <v>12</v>
      </c>
      <c r="C5">
        <f>120000/6000</f>
        <v>20</v>
      </c>
    </row>
    <row r="6" spans="1:5" x14ac:dyDescent="0.2">
      <c r="A6" t="s">
        <v>6</v>
      </c>
      <c r="B6">
        <f>SUM(B2:B5)</f>
        <v>32</v>
      </c>
      <c r="C6">
        <f>SUM(C2:C5)</f>
        <v>40</v>
      </c>
    </row>
    <row r="7" spans="1:5" x14ac:dyDescent="0.2">
      <c r="A7" t="s">
        <v>17</v>
      </c>
      <c r="B7">
        <f>B2+B3+B4</f>
        <v>20</v>
      </c>
      <c r="C7">
        <f>C2+C3+C4</f>
        <v>20</v>
      </c>
    </row>
    <row r="8" spans="1:5" x14ac:dyDescent="0.2">
      <c r="A8" s="1" t="s">
        <v>7</v>
      </c>
    </row>
    <row r="9" spans="1:5" x14ac:dyDescent="0.2">
      <c r="A9" t="s">
        <v>8</v>
      </c>
      <c r="B9">
        <f>50*8000</f>
        <v>400000</v>
      </c>
      <c r="C9">
        <f>50*8000</f>
        <v>400000</v>
      </c>
    </row>
    <row r="10" spans="1:5" x14ac:dyDescent="0.2">
      <c r="A10" t="s">
        <v>9</v>
      </c>
      <c r="B10">
        <f>B11+B12-B13</f>
        <v>256000</v>
      </c>
      <c r="C10">
        <f>C11+C12-C13</f>
        <v>304000</v>
      </c>
    </row>
    <row r="11" spans="1:5" x14ac:dyDescent="0.2">
      <c r="A11" t="s">
        <v>10</v>
      </c>
      <c r="B11">
        <v>0</v>
      </c>
      <c r="C11" s="1">
        <f>B13</f>
        <v>64000</v>
      </c>
    </row>
    <row r="12" spans="1:5" x14ac:dyDescent="0.2">
      <c r="A12" t="s">
        <v>11</v>
      </c>
      <c r="B12">
        <f>B6*10000</f>
        <v>320000</v>
      </c>
      <c r="C12">
        <f>C6*6000</f>
        <v>240000</v>
      </c>
    </row>
    <row r="13" spans="1:5" x14ac:dyDescent="0.2">
      <c r="A13" t="s">
        <v>12</v>
      </c>
      <c r="B13" s="1">
        <f>2000*B6</f>
        <v>64000</v>
      </c>
      <c r="C13">
        <v>0</v>
      </c>
    </row>
    <row r="14" spans="1:5" x14ac:dyDescent="0.2">
      <c r="A14" t="s">
        <v>14</v>
      </c>
      <c r="B14">
        <f>B9-B10</f>
        <v>144000</v>
      </c>
      <c r="C14">
        <f>C9-C10</f>
        <v>96000</v>
      </c>
    </row>
    <row r="15" spans="1:5" x14ac:dyDescent="0.2">
      <c r="A15" t="s">
        <v>15</v>
      </c>
      <c r="B15">
        <f>(5*8000) +70000</f>
        <v>110000</v>
      </c>
      <c r="C15">
        <f>(5*8000) +70000</f>
        <v>110000</v>
      </c>
    </row>
    <row r="16" spans="1:5" x14ac:dyDescent="0.2">
      <c r="A16" t="s">
        <v>13</v>
      </c>
      <c r="B16" s="1">
        <f>B14-B15</f>
        <v>34000</v>
      </c>
      <c r="C16" s="1">
        <f>C14-C15</f>
        <v>-14000</v>
      </c>
      <c r="D16">
        <f>SUM(B16:C16)</f>
        <v>20000</v>
      </c>
      <c r="E16" t="s">
        <v>52</v>
      </c>
    </row>
    <row r="18" spans="1:5" x14ac:dyDescent="0.2">
      <c r="A18" s="2" t="s">
        <v>16</v>
      </c>
    </row>
    <row r="19" spans="1:5" x14ac:dyDescent="0.2">
      <c r="A19" t="s">
        <v>8</v>
      </c>
      <c r="B19">
        <v>400000</v>
      </c>
      <c r="C19">
        <v>400000</v>
      </c>
    </row>
    <row r="20" spans="1:5" x14ac:dyDescent="0.2">
      <c r="A20" t="s">
        <v>9</v>
      </c>
      <c r="B20">
        <f>B21+B22-B23</f>
        <v>160000</v>
      </c>
      <c r="C20">
        <f>C21+C22-C23</f>
        <v>160000</v>
      </c>
    </row>
    <row r="21" spans="1:5" x14ac:dyDescent="0.2">
      <c r="A21" t="s">
        <v>10</v>
      </c>
      <c r="B21">
        <v>0</v>
      </c>
      <c r="C21" s="2">
        <f>B23</f>
        <v>40000</v>
      </c>
    </row>
    <row r="22" spans="1:5" x14ac:dyDescent="0.2">
      <c r="A22" t="s">
        <v>11</v>
      </c>
      <c r="B22">
        <f>10000*20</f>
        <v>200000</v>
      </c>
      <c r="C22">
        <f>20*6000</f>
        <v>120000</v>
      </c>
    </row>
    <row r="23" spans="1:5" x14ac:dyDescent="0.2">
      <c r="A23" t="s">
        <v>12</v>
      </c>
      <c r="B23" s="2">
        <f>2000*20</f>
        <v>40000</v>
      </c>
      <c r="C23">
        <v>0</v>
      </c>
    </row>
    <row r="24" spans="1:5" x14ac:dyDescent="0.2">
      <c r="A24" t="s">
        <v>18</v>
      </c>
      <c r="B24">
        <f>5*8000</f>
        <v>40000</v>
      </c>
      <c r="C24">
        <f>5*8000</f>
        <v>40000</v>
      </c>
    </row>
    <row r="25" spans="1:5" x14ac:dyDescent="0.2">
      <c r="A25" t="s">
        <v>19</v>
      </c>
      <c r="B25">
        <f>B19-B20-B24</f>
        <v>200000</v>
      </c>
      <c r="C25">
        <f>C19-C20-C24</f>
        <v>200000</v>
      </c>
    </row>
    <row r="26" spans="1:5" x14ac:dyDescent="0.2">
      <c r="A26" t="s">
        <v>20</v>
      </c>
      <c r="B26">
        <v>120000</v>
      </c>
      <c r="C26">
        <v>120000</v>
      </c>
    </row>
    <row r="27" spans="1:5" x14ac:dyDescent="0.2">
      <c r="A27" t="s">
        <v>21</v>
      </c>
      <c r="B27">
        <v>70000</v>
      </c>
      <c r="C27">
        <v>70000</v>
      </c>
    </row>
    <row r="28" spans="1:5" x14ac:dyDescent="0.2">
      <c r="A28" t="s">
        <v>13</v>
      </c>
      <c r="B28" s="2">
        <f>B25-B26-B27</f>
        <v>10000</v>
      </c>
      <c r="C28" s="2">
        <f>C25-C26-C27</f>
        <v>10000</v>
      </c>
      <c r="D28">
        <f>SUM(B28:C28)</f>
        <v>20000</v>
      </c>
      <c r="E28" t="s">
        <v>52</v>
      </c>
    </row>
    <row r="30" spans="1:5" x14ac:dyDescent="0.2">
      <c r="A30" t="s">
        <v>22</v>
      </c>
      <c r="B30" t="s">
        <v>23</v>
      </c>
    </row>
    <row r="31" spans="1:5" x14ac:dyDescent="0.2">
      <c r="A31" t="s">
        <v>24</v>
      </c>
      <c r="B31" t="s">
        <v>25</v>
      </c>
    </row>
    <row r="32" spans="1:5" x14ac:dyDescent="0.2">
      <c r="A32" t="s">
        <v>26</v>
      </c>
    </row>
    <row r="33" spans="1:5" x14ac:dyDescent="0.2">
      <c r="A33" t="s">
        <v>27</v>
      </c>
    </row>
    <row r="35" spans="1:5" x14ac:dyDescent="0.2">
      <c r="A35" t="s">
        <v>28</v>
      </c>
      <c r="B35" t="s">
        <v>29</v>
      </c>
    </row>
    <row r="36" spans="1:5" x14ac:dyDescent="0.2">
      <c r="B36" t="s">
        <v>0</v>
      </c>
      <c r="C36" t="s">
        <v>1</v>
      </c>
    </row>
    <row r="37" spans="1:5" x14ac:dyDescent="0.2">
      <c r="A37" s="2" t="s">
        <v>30</v>
      </c>
      <c r="B37" s="2">
        <v>10000</v>
      </c>
      <c r="C37" s="2">
        <v>10000</v>
      </c>
    </row>
    <row r="38" spans="1:5" ht="30" x14ac:dyDescent="0.2">
      <c r="A38" s="3" t="s">
        <v>31</v>
      </c>
      <c r="B38">
        <f>12*2000</f>
        <v>24000</v>
      </c>
      <c r="E38">
        <f>(32-20)*2000</f>
        <v>24000</v>
      </c>
    </row>
    <row r="39" spans="1:5" ht="30" x14ac:dyDescent="0.2">
      <c r="A39" s="3" t="s">
        <v>33</v>
      </c>
      <c r="C39">
        <f>12*2000</f>
        <v>24000</v>
      </c>
    </row>
    <row r="40" spans="1:5" x14ac:dyDescent="0.2">
      <c r="A40" s="1" t="s">
        <v>32</v>
      </c>
      <c r="B40" s="1">
        <f>B37+B38</f>
        <v>34000</v>
      </c>
      <c r="C40" s="1">
        <f>C37-C39</f>
        <v>-14000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zoomScale="196" zoomScaleNormal="196" zoomScalePageLayoutView="196" workbookViewId="0">
      <selection activeCell="B26" sqref="B26"/>
    </sheetView>
  </sheetViews>
  <sheetFormatPr baseColWidth="10" defaultColWidth="8.83203125" defaultRowHeight="15" x14ac:dyDescent="0.2"/>
  <cols>
    <col min="1" max="1" width="21.83203125" bestFit="1" customWidth="1"/>
    <col min="3" max="3" width="12.1640625" customWidth="1"/>
  </cols>
  <sheetData>
    <row r="1" spans="1:4" x14ac:dyDescent="0.2">
      <c r="A1" t="s">
        <v>34</v>
      </c>
    </row>
    <row r="2" spans="1:4" x14ac:dyDescent="0.2">
      <c r="A2" t="s">
        <v>35</v>
      </c>
      <c r="B2">
        <v>60</v>
      </c>
    </row>
    <row r="3" spans="1:4" x14ac:dyDescent="0.2">
      <c r="A3" t="s">
        <v>36</v>
      </c>
      <c r="B3">
        <v>30</v>
      </c>
    </row>
    <row r="4" spans="1:4" x14ac:dyDescent="0.2">
      <c r="A4" t="s">
        <v>37</v>
      </c>
      <c r="B4">
        <v>10</v>
      </c>
    </row>
    <row r="5" spans="1:4" x14ac:dyDescent="0.2">
      <c r="B5">
        <f>SUM(B2:B4)</f>
        <v>100</v>
      </c>
    </row>
    <row r="6" spans="1:4" x14ac:dyDescent="0.2">
      <c r="A6" t="s">
        <v>44</v>
      </c>
      <c r="B6" s="6">
        <f>300000/10000</f>
        <v>30</v>
      </c>
    </row>
    <row r="7" spans="1:4" x14ac:dyDescent="0.2">
      <c r="A7" t="s">
        <v>6</v>
      </c>
      <c r="B7">
        <f>B5+B6</f>
        <v>130</v>
      </c>
    </row>
    <row r="8" spans="1:4" x14ac:dyDescent="0.2">
      <c r="A8" t="s">
        <v>8</v>
      </c>
      <c r="B8">
        <f>200*9000</f>
        <v>1800000</v>
      </c>
      <c r="C8" t="s">
        <v>8</v>
      </c>
      <c r="D8">
        <v>1800000</v>
      </c>
    </row>
    <row r="9" spans="1:4" x14ac:dyDescent="0.2">
      <c r="A9" t="s">
        <v>38</v>
      </c>
    </row>
    <row r="10" spans="1:4" ht="30" x14ac:dyDescent="0.2">
      <c r="A10" s="4" t="s">
        <v>40</v>
      </c>
      <c r="B10">
        <f>100*9000</f>
        <v>900000</v>
      </c>
      <c r="C10" s="5" t="s">
        <v>47</v>
      </c>
      <c r="D10">
        <f>130*9000</f>
        <v>1170000</v>
      </c>
    </row>
    <row r="11" spans="1:4" x14ac:dyDescent="0.2">
      <c r="A11" t="s">
        <v>39</v>
      </c>
      <c r="B11">
        <f>20*9000</f>
        <v>180000</v>
      </c>
    </row>
    <row r="12" spans="1:4" x14ac:dyDescent="0.2">
      <c r="A12" t="s">
        <v>19</v>
      </c>
      <c r="B12">
        <f>B8-B10-B11</f>
        <v>720000</v>
      </c>
      <c r="C12" t="s">
        <v>14</v>
      </c>
      <c r="D12">
        <f>D8-D10</f>
        <v>630000</v>
      </c>
    </row>
    <row r="13" spans="1:4" x14ac:dyDescent="0.2">
      <c r="A13" t="s">
        <v>41</v>
      </c>
      <c r="B13">
        <v>300000</v>
      </c>
    </row>
    <row r="14" spans="1:4" ht="45" x14ac:dyDescent="0.2">
      <c r="A14" t="s">
        <v>42</v>
      </c>
      <c r="B14">
        <v>450000</v>
      </c>
      <c r="C14" s="4" t="s">
        <v>48</v>
      </c>
      <c r="D14">
        <f>(20*9000)+ 450000</f>
        <v>630000</v>
      </c>
    </row>
    <row r="15" spans="1:4" x14ac:dyDescent="0.2">
      <c r="A15" t="s">
        <v>13</v>
      </c>
      <c r="B15">
        <f>B12-B13-B14</f>
        <v>-30000</v>
      </c>
      <c r="C15" t="s">
        <v>13</v>
      </c>
      <c r="D15">
        <f>D12-D14</f>
        <v>0</v>
      </c>
    </row>
    <row r="17" spans="1:3" x14ac:dyDescent="0.2">
      <c r="A17" t="s">
        <v>43</v>
      </c>
      <c r="B17">
        <f>B18/B19</f>
        <v>9375</v>
      </c>
      <c r="C17" t="s">
        <v>54</v>
      </c>
    </row>
    <row r="18" spans="1:3" x14ac:dyDescent="0.2">
      <c r="A18" t="s">
        <v>44</v>
      </c>
      <c r="B18">
        <f>B13+B14</f>
        <v>750000</v>
      </c>
    </row>
    <row r="19" spans="1:3" x14ac:dyDescent="0.2">
      <c r="A19" t="s">
        <v>45</v>
      </c>
      <c r="B19">
        <f>B20-B21</f>
        <v>80</v>
      </c>
    </row>
    <row r="20" spans="1:3" x14ac:dyDescent="0.2">
      <c r="A20" t="s">
        <v>46</v>
      </c>
      <c r="B20">
        <v>200</v>
      </c>
    </row>
    <row r="21" spans="1:3" x14ac:dyDescent="0.2">
      <c r="A21" t="s">
        <v>17</v>
      </c>
      <c r="B21">
        <v>120</v>
      </c>
      <c r="C21" t="s">
        <v>53</v>
      </c>
    </row>
    <row r="23" spans="1:3" x14ac:dyDescent="0.2">
      <c r="A23" t="s">
        <v>49</v>
      </c>
      <c r="B23">
        <v>-30000</v>
      </c>
    </row>
    <row r="24" spans="1:3" x14ac:dyDescent="0.2">
      <c r="A24" t="s">
        <v>50</v>
      </c>
      <c r="B24">
        <f>30*1000</f>
        <v>30000</v>
      </c>
      <c r="C24">
        <f>1000*30</f>
        <v>30000</v>
      </c>
    </row>
    <row r="25" spans="1:3" x14ac:dyDescent="0.2">
      <c r="A25" t="s">
        <v>51</v>
      </c>
      <c r="B25">
        <f>B23+B24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problema di ripasso</vt:lpstr>
      <vt:lpstr>6.5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 di Microsoft Office</cp:lastModifiedBy>
  <dcterms:created xsi:type="dcterms:W3CDTF">2015-04-30T09:57:30Z</dcterms:created>
  <dcterms:modified xsi:type="dcterms:W3CDTF">2017-05-09T10:20:02Z</dcterms:modified>
</cp:coreProperties>
</file>