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9855"/>
  </bookViews>
  <sheets>
    <sheet name="SP civilistico" sheetId="2" r:id="rId1"/>
    <sheet name="SP riclassificato" sheetId="6" r:id="rId2"/>
    <sheet name="CE civilistico" sheetId="3" r:id="rId3"/>
    <sheet name="CE riclassificato" sheetId="5" r:id="rId4"/>
    <sheet name="SP finale" sheetId="4" r:id="rId5"/>
    <sheet name="CE finale" sheetId="10" r:id="rId6"/>
    <sheet name="indici" sheetId="9" r:id="rId7"/>
    <sheet name="FLUSSI di CASSA" sheetId="8" r:id="rId8"/>
  </sheets>
  <definedNames>
    <definedName name="_xlnm.Print_Area" localSheetId="2">'CE civilistico'!$A$1:$K$80</definedName>
    <definedName name="_xlnm.Print_Area" localSheetId="5">'CE finale'!$B$1:$J$90</definedName>
    <definedName name="_xlnm.Print_Area" localSheetId="3">'CE riclassificato'!$A$1:$J$87</definedName>
    <definedName name="_xlnm.Print_Area" localSheetId="7">'FLUSSI di CASSA'!$A$1:$F$32</definedName>
    <definedName name="_xlnm.Print_Area" localSheetId="6">indici!$A$1:$I$115</definedName>
    <definedName name="_xlnm.Print_Area" localSheetId="4">'SP finale'!$B$1:$J$81</definedName>
    <definedName name="_xlnm.Print_Area" localSheetId="1">'SP riclassificato'!$A$1:$L$382</definedName>
    <definedName name="_xlnm.Print_Titles" localSheetId="2">'CE civilistico'!$A:$B,'CE civilistico'!$1:$1</definedName>
    <definedName name="_xlnm.Print_Titles" localSheetId="3">'CE riclassificato'!$A:$A,'CE riclassificato'!$1:$1</definedName>
    <definedName name="_xlnm.Print_Titles" localSheetId="6">indici!$1:$2</definedName>
    <definedName name="_xlnm.Print_Titles" localSheetId="0">'SP civilistico'!$A:$B,'SP civilistico'!$2:$2</definedName>
    <definedName name="_xlnm.Print_Titles" localSheetId="1">'SP riclassificato'!$A:$B</definedName>
  </definedNames>
  <calcPr calcId="145621"/>
</workbook>
</file>

<file path=xl/calcChain.xml><?xml version="1.0" encoding="utf-8"?>
<calcChain xmlns="http://schemas.openxmlformats.org/spreadsheetml/2006/main">
  <c r="K244" i="2" l="1"/>
  <c r="I244" i="2"/>
  <c r="G244" i="2"/>
  <c r="E244" i="2"/>
  <c r="C244" i="2"/>
  <c r="K152" i="2"/>
  <c r="I152" i="2"/>
  <c r="G152" i="2"/>
  <c r="E152" i="2"/>
  <c r="C152" i="2"/>
  <c r="K126" i="2"/>
  <c r="I126" i="2"/>
  <c r="G126" i="2"/>
  <c r="E126" i="2"/>
  <c r="C126" i="2"/>
  <c r="C88" i="2"/>
  <c r="C78" i="2"/>
  <c r="K77" i="2"/>
  <c r="I77" i="2"/>
  <c r="G77" i="2"/>
  <c r="E77" i="2"/>
  <c r="C77" i="2"/>
  <c r="K42" i="2"/>
  <c r="I42" i="2"/>
  <c r="G42" i="2"/>
  <c r="E42" i="2"/>
  <c r="K26" i="2"/>
  <c r="I26" i="2"/>
  <c r="G26" i="2"/>
  <c r="E26" i="2"/>
  <c r="E27" i="2"/>
  <c r="C26" i="2"/>
  <c r="C17" i="2"/>
  <c r="K378" i="6" l="1"/>
  <c r="K372" i="6"/>
  <c r="K371" i="6"/>
  <c r="K370" i="6"/>
  <c r="K369" i="6"/>
  <c r="K368" i="6"/>
  <c r="K367" i="6"/>
  <c r="K366" i="6"/>
  <c r="K365" i="6"/>
  <c r="K363" i="6"/>
  <c r="K362" i="6"/>
  <c r="K361" i="6"/>
  <c r="K360" i="6"/>
  <c r="K359" i="6"/>
  <c r="K373" i="6" s="1"/>
  <c r="K355" i="6"/>
  <c r="K354" i="6"/>
  <c r="K353" i="6"/>
  <c r="K352" i="6"/>
  <c r="K351" i="6"/>
  <c r="K350" i="6"/>
  <c r="K349" i="6"/>
  <c r="K348" i="6"/>
  <c r="K346" i="6"/>
  <c r="K345" i="6"/>
  <c r="K344" i="6"/>
  <c r="K343" i="6"/>
  <c r="K342" i="6"/>
  <c r="K341" i="6"/>
  <c r="K340" i="6"/>
  <c r="K339" i="6"/>
  <c r="K337" i="6"/>
  <c r="K336" i="6"/>
  <c r="K335" i="6"/>
  <c r="K334" i="6"/>
  <c r="K333" i="6"/>
  <c r="K356" i="6" s="1"/>
  <c r="K374" i="6" s="1"/>
  <c r="K331" i="6"/>
  <c r="K326" i="6"/>
  <c r="K325" i="6"/>
  <c r="K324" i="6"/>
  <c r="K323" i="6"/>
  <c r="K322" i="6"/>
  <c r="K321" i="6"/>
  <c r="K320" i="6"/>
  <c r="K319" i="6"/>
  <c r="K318" i="6"/>
  <c r="K317" i="6"/>
  <c r="K316" i="6"/>
  <c r="K327" i="6" s="1"/>
  <c r="K313" i="6"/>
  <c r="K312" i="6"/>
  <c r="K311" i="6"/>
  <c r="K310" i="6"/>
  <c r="K309" i="6"/>
  <c r="K308" i="6"/>
  <c r="K307" i="6"/>
  <c r="K306" i="6"/>
  <c r="K305" i="6"/>
  <c r="K304" i="6"/>
  <c r="K303" i="6"/>
  <c r="K314" i="6" s="1"/>
  <c r="K295" i="6"/>
  <c r="K294" i="6"/>
  <c r="K293" i="6"/>
  <c r="K292" i="6"/>
  <c r="K291" i="6"/>
  <c r="K289" i="6"/>
  <c r="K288" i="6"/>
  <c r="K287" i="6"/>
  <c r="K286" i="6"/>
  <c r="K285" i="6"/>
  <c r="K284" i="6"/>
  <c r="K283" i="6"/>
  <c r="K282" i="6"/>
  <c r="K281" i="6"/>
  <c r="K280" i="6"/>
  <c r="K296" i="6" s="1"/>
  <c r="K276" i="6"/>
  <c r="K275" i="6"/>
  <c r="K274" i="6"/>
  <c r="K273" i="6"/>
  <c r="K272" i="6"/>
  <c r="K271" i="6"/>
  <c r="K270" i="6"/>
  <c r="K269" i="6"/>
  <c r="K267" i="6"/>
  <c r="K266" i="6"/>
  <c r="K265" i="6"/>
  <c r="K264" i="6"/>
  <c r="K263" i="6"/>
  <c r="K262" i="6"/>
  <c r="K261" i="6"/>
  <c r="K260" i="6"/>
  <c r="K258" i="6"/>
  <c r="K257" i="6"/>
  <c r="K256" i="6"/>
  <c r="K255" i="6"/>
  <c r="K254" i="6"/>
  <c r="K252" i="6"/>
  <c r="K251" i="6"/>
  <c r="K277" i="6" s="1"/>
  <c r="K246" i="6"/>
  <c r="K245" i="6"/>
  <c r="K244" i="6"/>
  <c r="K243" i="6"/>
  <c r="K242" i="6"/>
  <c r="K241" i="6"/>
  <c r="K240" i="6"/>
  <c r="K239" i="6"/>
  <c r="K238" i="6"/>
  <c r="K237" i="6"/>
  <c r="K247" i="6" s="1"/>
  <c r="K236" i="6"/>
  <c r="K232" i="6"/>
  <c r="K231" i="6"/>
  <c r="K230" i="6"/>
  <c r="K229" i="6"/>
  <c r="K228" i="6"/>
  <c r="K227" i="6"/>
  <c r="K226" i="6"/>
  <c r="K225" i="6"/>
  <c r="K224" i="6"/>
  <c r="K223" i="6"/>
  <c r="K221" i="6"/>
  <c r="K220" i="6"/>
  <c r="K219" i="6"/>
  <c r="K218" i="6"/>
  <c r="K217" i="6"/>
  <c r="K216" i="6"/>
  <c r="K215" i="6"/>
  <c r="K214" i="6"/>
  <c r="K212" i="6"/>
  <c r="K211" i="6"/>
  <c r="K210" i="6"/>
  <c r="K209" i="6"/>
  <c r="K233" i="6" s="1"/>
  <c r="K249" i="6" s="1"/>
  <c r="K208" i="6"/>
  <c r="K204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200" i="6" s="1"/>
  <c r="K187" i="6"/>
  <c r="K186" i="6"/>
  <c r="K180" i="6"/>
  <c r="K179" i="6"/>
  <c r="K178" i="6"/>
  <c r="K177" i="6"/>
  <c r="K176" i="6"/>
  <c r="K174" i="6"/>
  <c r="K173" i="6"/>
  <c r="K172" i="6"/>
  <c r="K171" i="6"/>
  <c r="K170" i="6"/>
  <c r="K169" i="6"/>
  <c r="K168" i="6"/>
  <c r="K167" i="6"/>
  <c r="K166" i="6"/>
  <c r="K165" i="6"/>
  <c r="K181" i="6" s="1"/>
  <c r="K162" i="6"/>
  <c r="K161" i="6"/>
  <c r="K160" i="6"/>
  <c r="K159" i="6"/>
  <c r="K158" i="6"/>
  <c r="K157" i="6"/>
  <c r="K155" i="6"/>
  <c r="K154" i="6"/>
  <c r="K153" i="6"/>
  <c r="K152" i="6"/>
  <c r="K151" i="6"/>
  <c r="K163" i="6" s="1"/>
  <c r="K182" i="6" s="1"/>
  <c r="K147" i="6"/>
  <c r="K146" i="6"/>
  <c r="K145" i="6"/>
  <c r="K144" i="6"/>
  <c r="K143" i="6"/>
  <c r="K142" i="6"/>
  <c r="K141" i="6"/>
  <c r="K140" i="6"/>
  <c r="K139" i="6"/>
  <c r="K138" i="6"/>
  <c r="K148" i="6" s="1"/>
  <c r="K137" i="6"/>
  <c r="K134" i="6"/>
  <c r="K133" i="6"/>
  <c r="K132" i="6"/>
  <c r="K131" i="6"/>
  <c r="K130" i="6"/>
  <c r="K129" i="6"/>
  <c r="K127" i="6"/>
  <c r="K126" i="6"/>
  <c r="K125" i="6"/>
  <c r="K124" i="6"/>
  <c r="K135" i="6" s="1"/>
  <c r="K123" i="6"/>
  <c r="K118" i="6"/>
  <c r="K117" i="6"/>
  <c r="K116" i="6"/>
  <c r="K115" i="6"/>
  <c r="K114" i="6"/>
  <c r="K113" i="6"/>
  <c r="K112" i="6"/>
  <c r="K111" i="6"/>
  <c r="K119" i="6" s="1"/>
  <c r="K110" i="6"/>
  <c r="K107" i="6"/>
  <c r="K106" i="6"/>
  <c r="K104" i="6"/>
  <c r="K103" i="6"/>
  <c r="K101" i="6"/>
  <c r="K100" i="6"/>
  <c r="K98" i="6"/>
  <c r="K97" i="6"/>
  <c r="K96" i="6"/>
  <c r="K95" i="6"/>
  <c r="K94" i="6"/>
  <c r="K92" i="6"/>
  <c r="K91" i="6"/>
  <c r="K89" i="6"/>
  <c r="K88" i="6"/>
  <c r="K86" i="6"/>
  <c r="K85" i="6"/>
  <c r="K83" i="6"/>
  <c r="K82" i="6"/>
  <c r="K80" i="6"/>
  <c r="K108" i="6" s="1"/>
  <c r="K79" i="6"/>
  <c r="K74" i="6"/>
  <c r="K73" i="6"/>
  <c r="K72" i="6"/>
  <c r="K71" i="6"/>
  <c r="K75" i="6" s="1"/>
  <c r="K70" i="6"/>
  <c r="K67" i="6"/>
  <c r="K66" i="6"/>
  <c r="K65" i="6"/>
  <c r="K64" i="6"/>
  <c r="K63" i="6"/>
  <c r="K62" i="6"/>
  <c r="K68" i="6" s="1"/>
  <c r="K61" i="6"/>
  <c r="K56" i="6"/>
  <c r="K55" i="6"/>
  <c r="K54" i="6"/>
  <c r="K53" i="6"/>
  <c r="K52" i="6"/>
  <c r="K57" i="6" s="1"/>
  <c r="K50" i="6"/>
  <c r="K48" i="6"/>
  <c r="K47" i="6"/>
  <c r="K45" i="6"/>
  <c r="K44" i="6"/>
  <c r="K42" i="6"/>
  <c r="K41" i="6"/>
  <c r="K39" i="6"/>
  <c r="K38" i="6"/>
  <c r="K36" i="6"/>
  <c r="K35" i="6"/>
  <c r="K33" i="6"/>
  <c r="K32" i="6"/>
  <c r="K30" i="6"/>
  <c r="K29" i="6"/>
  <c r="K27" i="6"/>
  <c r="K26" i="6"/>
  <c r="K23" i="6"/>
  <c r="K22" i="6"/>
  <c r="K21" i="6"/>
  <c r="K20" i="6"/>
  <c r="K19" i="6"/>
  <c r="K17" i="6"/>
  <c r="K16" i="6"/>
  <c r="K15" i="6"/>
  <c r="K14" i="6"/>
  <c r="K13" i="6"/>
  <c r="K12" i="6"/>
  <c r="K11" i="6"/>
  <c r="K10" i="6"/>
  <c r="K9" i="6"/>
  <c r="K49" i="6" s="1"/>
  <c r="K6" i="6"/>
  <c r="K5" i="6"/>
  <c r="K4" i="6"/>
  <c r="K7" i="6" s="1"/>
  <c r="K1" i="6"/>
  <c r="I378" i="6"/>
  <c r="I372" i="6"/>
  <c r="I371" i="6"/>
  <c r="I370" i="6"/>
  <c r="I369" i="6"/>
  <c r="I368" i="6"/>
  <c r="I367" i="6"/>
  <c r="I366" i="6"/>
  <c r="I365" i="6"/>
  <c r="I363" i="6"/>
  <c r="I362" i="6"/>
  <c r="I361" i="6"/>
  <c r="I360" i="6"/>
  <c r="I359" i="6"/>
  <c r="I373" i="6" s="1"/>
  <c r="I355" i="6"/>
  <c r="I354" i="6"/>
  <c r="I353" i="6"/>
  <c r="I352" i="6"/>
  <c r="I351" i="6"/>
  <c r="I350" i="6"/>
  <c r="I349" i="6"/>
  <c r="I348" i="6"/>
  <c r="I346" i="6"/>
  <c r="I345" i="6"/>
  <c r="I344" i="6"/>
  <c r="I343" i="6"/>
  <c r="I342" i="6"/>
  <c r="I341" i="6"/>
  <c r="I340" i="6"/>
  <c r="I339" i="6"/>
  <c r="I337" i="6"/>
  <c r="I336" i="6"/>
  <c r="I335" i="6"/>
  <c r="I334" i="6"/>
  <c r="I333" i="6"/>
  <c r="I356" i="6" s="1"/>
  <c r="I374" i="6" s="1"/>
  <c r="I331" i="6"/>
  <c r="I326" i="6"/>
  <c r="I325" i="6"/>
  <c r="I324" i="6"/>
  <c r="I323" i="6"/>
  <c r="I322" i="6"/>
  <c r="I321" i="6"/>
  <c r="I320" i="6"/>
  <c r="I319" i="6"/>
  <c r="I318" i="6"/>
  <c r="I317" i="6"/>
  <c r="I316" i="6"/>
  <c r="I327" i="6" s="1"/>
  <c r="I313" i="6"/>
  <c r="I312" i="6"/>
  <c r="I311" i="6"/>
  <c r="I310" i="6"/>
  <c r="I309" i="6"/>
  <c r="I308" i="6"/>
  <c r="I307" i="6"/>
  <c r="I306" i="6"/>
  <c r="I305" i="6"/>
  <c r="I304" i="6"/>
  <c r="I303" i="6"/>
  <c r="I314" i="6" s="1"/>
  <c r="I295" i="6"/>
  <c r="I294" i="6"/>
  <c r="I293" i="6"/>
  <c r="I292" i="6"/>
  <c r="I291" i="6"/>
  <c r="I289" i="6"/>
  <c r="I288" i="6"/>
  <c r="I287" i="6"/>
  <c r="I286" i="6"/>
  <c r="I285" i="6"/>
  <c r="I284" i="6"/>
  <c r="I283" i="6"/>
  <c r="I282" i="6"/>
  <c r="I281" i="6"/>
  <c r="I280" i="6"/>
  <c r="I296" i="6" s="1"/>
  <c r="I276" i="6"/>
  <c r="I275" i="6"/>
  <c r="I274" i="6"/>
  <c r="I273" i="6"/>
  <c r="I272" i="6"/>
  <c r="I271" i="6"/>
  <c r="I270" i="6"/>
  <c r="I269" i="6"/>
  <c r="I267" i="6"/>
  <c r="I266" i="6"/>
  <c r="I265" i="6"/>
  <c r="I264" i="6"/>
  <c r="I263" i="6"/>
  <c r="I262" i="6"/>
  <c r="I261" i="6"/>
  <c r="I260" i="6"/>
  <c r="I258" i="6"/>
  <c r="I257" i="6"/>
  <c r="I256" i="6"/>
  <c r="I255" i="6"/>
  <c r="I254" i="6"/>
  <c r="I252" i="6"/>
  <c r="I251" i="6"/>
  <c r="I277" i="6" s="1"/>
  <c r="I246" i="6"/>
  <c r="I245" i="6"/>
  <c r="I244" i="6"/>
  <c r="I243" i="6"/>
  <c r="I242" i="6"/>
  <c r="I241" i="6"/>
  <c r="I240" i="6"/>
  <c r="I239" i="6"/>
  <c r="I238" i="6"/>
  <c r="I237" i="6"/>
  <c r="I247" i="6" s="1"/>
  <c r="I236" i="6"/>
  <c r="I232" i="6"/>
  <c r="I231" i="6"/>
  <c r="I230" i="6"/>
  <c r="I229" i="6"/>
  <c r="I228" i="6"/>
  <c r="I227" i="6"/>
  <c r="I226" i="6"/>
  <c r="I225" i="6"/>
  <c r="I224" i="6"/>
  <c r="I223" i="6"/>
  <c r="I221" i="6"/>
  <c r="I220" i="6"/>
  <c r="I219" i="6"/>
  <c r="I218" i="6"/>
  <c r="I217" i="6"/>
  <c r="I216" i="6"/>
  <c r="I215" i="6"/>
  <c r="I214" i="6"/>
  <c r="I212" i="6"/>
  <c r="I211" i="6"/>
  <c r="I210" i="6"/>
  <c r="I209" i="6"/>
  <c r="I233" i="6" s="1"/>
  <c r="I249" i="6" s="1"/>
  <c r="I208" i="6"/>
  <c r="I204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200" i="6" s="1"/>
  <c r="I180" i="6"/>
  <c r="I179" i="6"/>
  <c r="I178" i="6"/>
  <c r="I177" i="6"/>
  <c r="I176" i="6"/>
  <c r="I174" i="6"/>
  <c r="I173" i="6"/>
  <c r="I172" i="6"/>
  <c r="I171" i="6"/>
  <c r="I170" i="6"/>
  <c r="I169" i="6"/>
  <c r="I168" i="6"/>
  <c r="I167" i="6"/>
  <c r="I166" i="6"/>
  <c r="I165" i="6"/>
  <c r="I181" i="6" s="1"/>
  <c r="I162" i="6"/>
  <c r="I161" i="6"/>
  <c r="I160" i="6"/>
  <c r="I159" i="6"/>
  <c r="I158" i="6"/>
  <c r="I157" i="6"/>
  <c r="I155" i="6"/>
  <c r="I154" i="6"/>
  <c r="I153" i="6"/>
  <c r="I152" i="6"/>
  <c r="I151" i="6"/>
  <c r="I163" i="6" s="1"/>
  <c r="I182" i="6" s="1"/>
  <c r="I147" i="6"/>
  <c r="I146" i="6"/>
  <c r="I145" i="6"/>
  <c r="I144" i="6"/>
  <c r="I143" i="6"/>
  <c r="I142" i="6"/>
  <c r="I141" i="6"/>
  <c r="I140" i="6"/>
  <c r="I139" i="6"/>
  <c r="I138" i="6"/>
  <c r="I148" i="6" s="1"/>
  <c r="I137" i="6"/>
  <c r="I134" i="6"/>
  <c r="I133" i="6"/>
  <c r="I132" i="6"/>
  <c r="I131" i="6"/>
  <c r="I130" i="6"/>
  <c r="I129" i="6"/>
  <c r="I127" i="6"/>
  <c r="I126" i="6"/>
  <c r="I125" i="6"/>
  <c r="I124" i="6"/>
  <c r="I135" i="6" s="1"/>
  <c r="I123" i="6"/>
  <c r="I118" i="6"/>
  <c r="I117" i="6"/>
  <c r="I116" i="6"/>
  <c r="I115" i="6"/>
  <c r="I114" i="6"/>
  <c r="I113" i="6"/>
  <c r="I112" i="6"/>
  <c r="I111" i="6"/>
  <c r="I119" i="6" s="1"/>
  <c r="I110" i="6"/>
  <c r="I107" i="6"/>
  <c r="I106" i="6"/>
  <c r="I104" i="6"/>
  <c r="I103" i="6"/>
  <c r="I101" i="6"/>
  <c r="I100" i="6"/>
  <c r="I98" i="6"/>
  <c r="I97" i="6"/>
  <c r="I96" i="6"/>
  <c r="I95" i="6"/>
  <c r="I94" i="6"/>
  <c r="I92" i="6"/>
  <c r="I91" i="6"/>
  <c r="I89" i="6"/>
  <c r="I88" i="6"/>
  <c r="I86" i="6"/>
  <c r="I85" i="6"/>
  <c r="I83" i="6"/>
  <c r="I82" i="6"/>
  <c r="I80" i="6"/>
  <c r="I108" i="6" s="1"/>
  <c r="I79" i="6"/>
  <c r="I74" i="6"/>
  <c r="I73" i="6"/>
  <c r="I72" i="6"/>
  <c r="I71" i="6"/>
  <c r="I75" i="6" s="1"/>
  <c r="I70" i="6"/>
  <c r="I67" i="6"/>
  <c r="I66" i="6"/>
  <c r="I65" i="6"/>
  <c r="I64" i="6"/>
  <c r="I63" i="6"/>
  <c r="I62" i="6"/>
  <c r="I68" i="6" s="1"/>
  <c r="I61" i="6"/>
  <c r="I56" i="6"/>
  <c r="I55" i="6"/>
  <c r="I54" i="6"/>
  <c r="I53" i="6"/>
  <c r="I52" i="6"/>
  <c r="I57" i="6" s="1"/>
  <c r="I50" i="6"/>
  <c r="I48" i="6"/>
  <c r="I47" i="6"/>
  <c r="I45" i="6"/>
  <c r="I44" i="6"/>
  <c r="I42" i="6"/>
  <c r="I41" i="6"/>
  <c r="I39" i="6"/>
  <c r="I38" i="6"/>
  <c r="I36" i="6"/>
  <c r="I35" i="6"/>
  <c r="I33" i="6"/>
  <c r="I32" i="6"/>
  <c r="I30" i="6"/>
  <c r="I29" i="6"/>
  <c r="I27" i="6"/>
  <c r="I26" i="6"/>
  <c r="I23" i="6"/>
  <c r="I22" i="6"/>
  <c r="I21" i="6"/>
  <c r="I20" i="6"/>
  <c r="I19" i="6"/>
  <c r="I17" i="6"/>
  <c r="I16" i="6"/>
  <c r="I15" i="6"/>
  <c r="I14" i="6"/>
  <c r="I13" i="6"/>
  <c r="I12" i="6"/>
  <c r="I11" i="6"/>
  <c r="I10" i="6"/>
  <c r="I9" i="6"/>
  <c r="I49" i="6" s="1"/>
  <c r="I6" i="6"/>
  <c r="I5" i="6"/>
  <c r="I4" i="6"/>
  <c r="I7" i="6" s="1"/>
  <c r="I1" i="6"/>
  <c r="G378" i="6"/>
  <c r="G372" i="6"/>
  <c r="G371" i="6"/>
  <c r="G370" i="6"/>
  <c r="G369" i="6"/>
  <c r="G368" i="6"/>
  <c r="G367" i="6"/>
  <c r="G366" i="6"/>
  <c r="G365" i="6"/>
  <c r="G363" i="6"/>
  <c r="G362" i="6"/>
  <c r="G361" i="6"/>
  <c r="G360" i="6"/>
  <c r="G359" i="6"/>
  <c r="G373" i="6" s="1"/>
  <c r="G355" i="6"/>
  <c r="G354" i="6"/>
  <c r="G353" i="6"/>
  <c r="G352" i="6"/>
  <c r="G351" i="6"/>
  <c r="G350" i="6"/>
  <c r="G349" i="6"/>
  <c r="G348" i="6"/>
  <c r="G346" i="6"/>
  <c r="G345" i="6"/>
  <c r="G344" i="6"/>
  <c r="G343" i="6"/>
  <c r="G342" i="6"/>
  <c r="G341" i="6"/>
  <c r="G340" i="6"/>
  <c r="G339" i="6"/>
  <c r="G337" i="6"/>
  <c r="G336" i="6"/>
  <c r="G335" i="6"/>
  <c r="G334" i="6"/>
  <c r="G333" i="6"/>
  <c r="G331" i="6"/>
  <c r="G356" i="6" s="1"/>
  <c r="G374" i="6" s="1"/>
  <c r="G326" i="6"/>
  <c r="G325" i="6"/>
  <c r="G324" i="6"/>
  <c r="G323" i="6"/>
  <c r="G322" i="6"/>
  <c r="G321" i="6"/>
  <c r="G320" i="6"/>
  <c r="G319" i="6"/>
  <c r="G318" i="6"/>
  <c r="G317" i="6"/>
  <c r="G316" i="6"/>
  <c r="G327" i="6" s="1"/>
  <c r="G313" i="6"/>
  <c r="G312" i="6"/>
  <c r="G311" i="6"/>
  <c r="G310" i="6"/>
  <c r="G309" i="6"/>
  <c r="G308" i="6"/>
  <c r="G307" i="6"/>
  <c r="G306" i="6"/>
  <c r="G305" i="6"/>
  <c r="G304" i="6"/>
  <c r="G303" i="6"/>
  <c r="G314" i="6" s="1"/>
  <c r="G295" i="6"/>
  <c r="G294" i="6"/>
  <c r="G293" i="6"/>
  <c r="G292" i="6"/>
  <c r="G291" i="6"/>
  <c r="G289" i="6"/>
  <c r="G288" i="6"/>
  <c r="G287" i="6"/>
  <c r="G286" i="6"/>
  <c r="G285" i="6"/>
  <c r="G284" i="6"/>
  <c r="G283" i="6"/>
  <c r="G282" i="6"/>
  <c r="G281" i="6"/>
  <c r="G280" i="6"/>
  <c r="G296" i="6" s="1"/>
  <c r="G276" i="6"/>
  <c r="G275" i="6"/>
  <c r="G274" i="6"/>
  <c r="G273" i="6"/>
  <c r="G272" i="6"/>
  <c r="G271" i="6"/>
  <c r="G270" i="6"/>
  <c r="G269" i="6"/>
  <c r="G267" i="6"/>
  <c r="G266" i="6"/>
  <c r="G265" i="6"/>
  <c r="G264" i="6"/>
  <c r="G263" i="6"/>
  <c r="G262" i="6"/>
  <c r="G261" i="6"/>
  <c r="G260" i="6"/>
  <c r="G258" i="6"/>
  <c r="G257" i="6"/>
  <c r="G256" i="6"/>
  <c r="G255" i="6"/>
  <c r="G254" i="6"/>
  <c r="G252" i="6"/>
  <c r="G251" i="6"/>
  <c r="G277" i="6" s="1"/>
  <c r="G246" i="6"/>
  <c r="G245" i="6"/>
  <c r="G244" i="6"/>
  <c r="G243" i="6"/>
  <c r="G242" i="6"/>
  <c r="G241" i="6"/>
  <c r="G240" i="6"/>
  <c r="G239" i="6"/>
  <c r="G247" i="6" s="1"/>
  <c r="G238" i="6"/>
  <c r="G237" i="6"/>
  <c r="G236" i="6"/>
  <c r="G232" i="6"/>
  <c r="G231" i="6"/>
  <c r="G230" i="6"/>
  <c r="G229" i="6"/>
  <c r="G228" i="6"/>
  <c r="G227" i="6"/>
  <c r="G226" i="6"/>
  <c r="G225" i="6"/>
  <c r="G224" i="6"/>
  <c r="G223" i="6"/>
  <c r="G221" i="6"/>
  <c r="G220" i="6"/>
  <c r="G219" i="6"/>
  <c r="G218" i="6"/>
  <c r="G217" i="6"/>
  <c r="G216" i="6"/>
  <c r="G215" i="6"/>
  <c r="G214" i="6"/>
  <c r="G212" i="6"/>
  <c r="G211" i="6"/>
  <c r="G233" i="6" s="1"/>
  <c r="G210" i="6"/>
  <c r="G209" i="6"/>
  <c r="G208" i="6"/>
  <c r="G204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200" i="6" s="1"/>
  <c r="G180" i="6"/>
  <c r="G179" i="6"/>
  <c r="G178" i="6"/>
  <c r="G177" i="6"/>
  <c r="G176" i="6"/>
  <c r="G174" i="6"/>
  <c r="G173" i="6"/>
  <c r="G172" i="6"/>
  <c r="G171" i="6"/>
  <c r="G170" i="6"/>
  <c r="G169" i="6"/>
  <c r="G168" i="6"/>
  <c r="G167" i="6"/>
  <c r="G166" i="6"/>
  <c r="G165" i="6"/>
  <c r="G181" i="6" s="1"/>
  <c r="G162" i="6"/>
  <c r="G161" i="6"/>
  <c r="G160" i="6"/>
  <c r="G159" i="6"/>
  <c r="G158" i="6"/>
  <c r="G157" i="6"/>
  <c r="G155" i="6"/>
  <c r="G154" i="6"/>
  <c r="G153" i="6"/>
  <c r="G152" i="6"/>
  <c r="G151" i="6"/>
  <c r="G163" i="6" s="1"/>
  <c r="G147" i="6"/>
  <c r="G146" i="6"/>
  <c r="G145" i="6"/>
  <c r="G144" i="6"/>
  <c r="G143" i="6"/>
  <c r="G142" i="6"/>
  <c r="G141" i="6"/>
  <c r="G140" i="6"/>
  <c r="G148" i="6" s="1"/>
  <c r="G139" i="6"/>
  <c r="G138" i="6"/>
  <c r="G137" i="6"/>
  <c r="G134" i="6"/>
  <c r="G133" i="6"/>
  <c r="G132" i="6"/>
  <c r="G131" i="6"/>
  <c r="G130" i="6"/>
  <c r="G129" i="6"/>
  <c r="G127" i="6"/>
  <c r="G126" i="6"/>
  <c r="G135" i="6" s="1"/>
  <c r="G125" i="6"/>
  <c r="G124" i="6"/>
  <c r="G123" i="6"/>
  <c r="G118" i="6"/>
  <c r="G117" i="6"/>
  <c r="G116" i="6"/>
  <c r="G115" i="6"/>
  <c r="G114" i="6"/>
  <c r="G113" i="6"/>
  <c r="G112" i="6"/>
  <c r="G111" i="6"/>
  <c r="G119" i="6" s="1"/>
  <c r="G110" i="6"/>
  <c r="G107" i="6"/>
  <c r="G106" i="6"/>
  <c r="G104" i="6"/>
  <c r="G103" i="6"/>
  <c r="G101" i="6"/>
  <c r="G100" i="6"/>
  <c r="G98" i="6"/>
  <c r="G97" i="6"/>
  <c r="G96" i="6"/>
  <c r="G95" i="6"/>
  <c r="G94" i="6"/>
  <c r="G92" i="6"/>
  <c r="G91" i="6"/>
  <c r="G89" i="6"/>
  <c r="G88" i="6"/>
  <c r="G86" i="6"/>
  <c r="G85" i="6"/>
  <c r="G83" i="6"/>
  <c r="G82" i="6"/>
  <c r="G80" i="6"/>
  <c r="G108" i="6" s="1"/>
  <c r="G79" i="6"/>
  <c r="G74" i="6"/>
  <c r="G73" i="6"/>
  <c r="G72" i="6"/>
  <c r="G71" i="6"/>
  <c r="G75" i="6" s="1"/>
  <c r="G70" i="6"/>
  <c r="G68" i="6"/>
  <c r="G120" i="6" s="1"/>
  <c r="G121" i="6" s="1"/>
  <c r="G67" i="6"/>
  <c r="G66" i="6"/>
  <c r="G65" i="6"/>
  <c r="G64" i="6"/>
  <c r="G63" i="6"/>
  <c r="G62" i="6"/>
  <c r="G61" i="6"/>
  <c r="G56" i="6"/>
  <c r="G55" i="6"/>
  <c r="G54" i="6"/>
  <c r="G53" i="6"/>
  <c r="G52" i="6"/>
  <c r="G50" i="6"/>
  <c r="G57" i="6" s="1"/>
  <c r="G48" i="6"/>
  <c r="G47" i="6"/>
  <c r="G45" i="6"/>
  <c r="G44" i="6"/>
  <c r="G42" i="6"/>
  <c r="G41" i="6"/>
  <c r="G39" i="6"/>
  <c r="G38" i="6"/>
  <c r="G36" i="6"/>
  <c r="G35" i="6"/>
  <c r="G33" i="6"/>
  <c r="G32" i="6"/>
  <c r="G30" i="6"/>
  <c r="G29" i="6"/>
  <c r="G27" i="6"/>
  <c r="G26" i="6"/>
  <c r="G23" i="6"/>
  <c r="G22" i="6"/>
  <c r="G21" i="6"/>
  <c r="G20" i="6"/>
  <c r="G19" i="6"/>
  <c r="G17" i="6"/>
  <c r="G16" i="6"/>
  <c r="G15" i="6"/>
  <c r="G14" i="6"/>
  <c r="G13" i="6"/>
  <c r="G12" i="6"/>
  <c r="G11" i="6"/>
  <c r="G49" i="6" s="1"/>
  <c r="G10" i="6"/>
  <c r="G9" i="6"/>
  <c r="G6" i="6"/>
  <c r="G5" i="6"/>
  <c r="G4" i="6"/>
  <c r="G7" i="6" s="1"/>
  <c r="G58" i="6" s="1"/>
  <c r="G1" i="6"/>
  <c r="E378" i="6"/>
  <c r="E373" i="6"/>
  <c r="E372" i="6"/>
  <c r="E371" i="6"/>
  <c r="E370" i="6"/>
  <c r="E369" i="6"/>
  <c r="E368" i="6"/>
  <c r="E367" i="6"/>
  <c r="E366" i="6"/>
  <c r="E365" i="6"/>
  <c r="E363" i="6"/>
  <c r="E362" i="6"/>
  <c r="E361" i="6"/>
  <c r="E360" i="6"/>
  <c r="E359" i="6"/>
  <c r="E355" i="6"/>
  <c r="E354" i="6"/>
  <c r="E353" i="6"/>
  <c r="E352" i="6"/>
  <c r="E351" i="6"/>
  <c r="E350" i="6"/>
  <c r="E349" i="6"/>
  <c r="E348" i="6"/>
  <c r="E346" i="6"/>
  <c r="E345" i="6"/>
  <c r="E344" i="6"/>
  <c r="E343" i="6"/>
  <c r="E342" i="6"/>
  <c r="E341" i="6"/>
  <c r="E340" i="6"/>
  <c r="E339" i="6"/>
  <c r="E337" i="6"/>
  <c r="E336" i="6"/>
  <c r="E335" i="6"/>
  <c r="E334" i="6"/>
  <c r="E333" i="6"/>
  <c r="E331" i="6"/>
  <c r="E356" i="6" s="1"/>
  <c r="E374" i="6" s="1"/>
  <c r="E326" i="6"/>
  <c r="E325" i="6"/>
  <c r="E324" i="6"/>
  <c r="E323" i="6"/>
  <c r="E322" i="6"/>
  <c r="E321" i="6"/>
  <c r="E320" i="6"/>
  <c r="E319" i="6"/>
  <c r="E318" i="6"/>
  <c r="E317" i="6"/>
  <c r="E316" i="6"/>
  <c r="E327" i="6" s="1"/>
  <c r="E313" i="6"/>
  <c r="E312" i="6"/>
  <c r="E311" i="6"/>
  <c r="E310" i="6"/>
  <c r="E309" i="6"/>
  <c r="E308" i="6"/>
  <c r="E307" i="6"/>
  <c r="E306" i="6"/>
  <c r="E305" i="6"/>
  <c r="E304" i="6"/>
  <c r="E303" i="6"/>
  <c r="E314" i="6" s="1"/>
  <c r="E295" i="6"/>
  <c r="E294" i="6"/>
  <c r="E293" i="6"/>
  <c r="E292" i="6"/>
  <c r="E291" i="6"/>
  <c r="E289" i="6"/>
  <c r="E288" i="6"/>
  <c r="E287" i="6"/>
  <c r="E286" i="6"/>
  <c r="E285" i="6"/>
  <c r="E284" i="6"/>
  <c r="E283" i="6"/>
  <c r="E296" i="6" s="1"/>
  <c r="E282" i="6"/>
  <c r="E281" i="6"/>
  <c r="E280" i="6"/>
  <c r="E276" i="6"/>
  <c r="E275" i="6"/>
  <c r="E274" i="6"/>
  <c r="E273" i="6"/>
  <c r="E272" i="6"/>
  <c r="E271" i="6"/>
  <c r="E270" i="6"/>
  <c r="E269" i="6"/>
  <c r="E267" i="6"/>
  <c r="E266" i="6"/>
  <c r="E265" i="6"/>
  <c r="E264" i="6"/>
  <c r="E263" i="6"/>
  <c r="E262" i="6"/>
  <c r="E261" i="6"/>
  <c r="E260" i="6"/>
  <c r="E258" i="6"/>
  <c r="E257" i="6"/>
  <c r="E256" i="6"/>
  <c r="E255" i="6"/>
  <c r="E277" i="6" s="1"/>
  <c r="E254" i="6"/>
  <c r="E252" i="6"/>
  <c r="E251" i="6"/>
  <c r="E246" i="6"/>
  <c r="E245" i="6"/>
  <c r="E244" i="6"/>
  <c r="E243" i="6"/>
  <c r="E242" i="6"/>
  <c r="E241" i="6"/>
  <c r="E240" i="6"/>
  <c r="E239" i="6"/>
  <c r="E238" i="6"/>
  <c r="E237" i="6"/>
  <c r="E236" i="6"/>
  <c r="E247" i="6" s="1"/>
  <c r="E232" i="6"/>
  <c r="E231" i="6"/>
  <c r="E230" i="6"/>
  <c r="E229" i="6"/>
  <c r="E228" i="6"/>
  <c r="E227" i="6"/>
  <c r="E226" i="6"/>
  <c r="E225" i="6"/>
  <c r="E224" i="6"/>
  <c r="E223" i="6"/>
  <c r="E221" i="6"/>
  <c r="E220" i="6"/>
  <c r="E219" i="6"/>
  <c r="E218" i="6"/>
  <c r="E217" i="6"/>
  <c r="E216" i="6"/>
  <c r="E215" i="6"/>
  <c r="E214" i="6"/>
  <c r="E212" i="6"/>
  <c r="E211" i="6"/>
  <c r="E210" i="6"/>
  <c r="E209" i="6"/>
  <c r="E208" i="6"/>
  <c r="E233" i="6" s="1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200" i="6" s="1"/>
  <c r="E186" i="6"/>
  <c r="E180" i="6"/>
  <c r="E179" i="6"/>
  <c r="E178" i="6"/>
  <c r="E177" i="6"/>
  <c r="E176" i="6"/>
  <c r="E174" i="6"/>
  <c r="E173" i="6"/>
  <c r="E172" i="6"/>
  <c r="E171" i="6"/>
  <c r="E170" i="6"/>
  <c r="E169" i="6"/>
  <c r="E168" i="6"/>
  <c r="E181" i="6" s="1"/>
  <c r="E167" i="6"/>
  <c r="E166" i="6"/>
  <c r="E165" i="6"/>
  <c r="E162" i="6"/>
  <c r="E161" i="6"/>
  <c r="E160" i="6"/>
  <c r="E159" i="6"/>
  <c r="E158" i="6"/>
  <c r="E157" i="6"/>
  <c r="E155" i="6"/>
  <c r="E154" i="6"/>
  <c r="E163" i="6" s="1"/>
  <c r="E153" i="6"/>
  <c r="E152" i="6"/>
  <c r="E151" i="6"/>
  <c r="E147" i="6"/>
  <c r="E146" i="6"/>
  <c r="E145" i="6"/>
  <c r="E144" i="6"/>
  <c r="E143" i="6"/>
  <c r="E142" i="6"/>
  <c r="E141" i="6"/>
  <c r="E140" i="6"/>
  <c r="E139" i="6"/>
  <c r="E138" i="6"/>
  <c r="E137" i="6"/>
  <c r="E148" i="6" s="1"/>
  <c r="E134" i="6"/>
  <c r="E133" i="6"/>
  <c r="E132" i="6"/>
  <c r="E131" i="6"/>
  <c r="E130" i="6"/>
  <c r="E129" i="6"/>
  <c r="E127" i="6"/>
  <c r="E126" i="6"/>
  <c r="E125" i="6"/>
  <c r="E124" i="6"/>
  <c r="E123" i="6"/>
  <c r="E135" i="6" s="1"/>
  <c r="E149" i="6" s="1"/>
  <c r="E118" i="6"/>
  <c r="E117" i="6"/>
  <c r="E116" i="6"/>
  <c r="E115" i="6"/>
  <c r="E114" i="6"/>
  <c r="E113" i="6"/>
  <c r="E112" i="6"/>
  <c r="E111" i="6"/>
  <c r="E110" i="6"/>
  <c r="E119" i="6" s="1"/>
  <c r="E107" i="6"/>
  <c r="E106" i="6"/>
  <c r="E104" i="6"/>
  <c r="E103" i="6"/>
  <c r="E101" i="6"/>
  <c r="E100" i="6"/>
  <c r="E98" i="6"/>
  <c r="E97" i="6"/>
  <c r="E96" i="6"/>
  <c r="E95" i="6"/>
  <c r="E94" i="6"/>
  <c r="E92" i="6"/>
  <c r="E91" i="6"/>
  <c r="E89" i="6"/>
  <c r="E88" i="6"/>
  <c r="E86" i="6"/>
  <c r="E85" i="6"/>
  <c r="E83" i="6"/>
  <c r="E82" i="6"/>
  <c r="E80" i="6"/>
  <c r="E108" i="6" s="1"/>
  <c r="E79" i="6"/>
  <c r="E74" i="6"/>
  <c r="E73" i="6"/>
  <c r="E72" i="6"/>
  <c r="E71" i="6"/>
  <c r="E70" i="6"/>
  <c r="E75" i="6" s="1"/>
  <c r="E67" i="6"/>
  <c r="E66" i="6"/>
  <c r="E65" i="6"/>
  <c r="E64" i="6"/>
  <c r="E63" i="6"/>
  <c r="E62" i="6"/>
  <c r="E61" i="6"/>
  <c r="E68" i="6" s="1"/>
  <c r="E56" i="6"/>
  <c r="E55" i="6"/>
  <c r="E54" i="6"/>
  <c r="E53" i="6"/>
  <c r="E52" i="6"/>
  <c r="E50" i="6"/>
  <c r="E57" i="6" s="1"/>
  <c r="E48" i="6"/>
  <c r="E47" i="6"/>
  <c r="E45" i="6"/>
  <c r="E44" i="6"/>
  <c r="E42" i="6"/>
  <c r="E41" i="6"/>
  <c r="E39" i="6"/>
  <c r="E38" i="6"/>
  <c r="E36" i="6"/>
  <c r="E35" i="6"/>
  <c r="E33" i="6"/>
  <c r="E32" i="6"/>
  <c r="E30" i="6"/>
  <c r="E29" i="6"/>
  <c r="E27" i="6"/>
  <c r="E26" i="6"/>
  <c r="E23" i="6"/>
  <c r="E22" i="6"/>
  <c r="E21" i="6"/>
  <c r="E20" i="6"/>
  <c r="E19" i="6"/>
  <c r="E17" i="6"/>
  <c r="E16" i="6"/>
  <c r="E15" i="6"/>
  <c r="E14" i="6"/>
  <c r="E13" i="6"/>
  <c r="E12" i="6"/>
  <c r="E11" i="6"/>
  <c r="E10" i="6"/>
  <c r="E9" i="6"/>
  <c r="E49" i="6" s="1"/>
  <c r="E7" i="6"/>
  <c r="E6" i="6"/>
  <c r="E5" i="6"/>
  <c r="E4" i="6"/>
  <c r="E1" i="6"/>
  <c r="E204" i="6" s="1"/>
  <c r="C224" i="6"/>
  <c r="C266" i="6"/>
  <c r="C368" i="6"/>
  <c r="C362" i="6"/>
  <c r="C229" i="6"/>
  <c r="C354" i="6"/>
  <c r="C351" i="6"/>
  <c r="C211" i="6"/>
  <c r="C218" i="6"/>
  <c r="C226" i="6"/>
  <c r="C242" i="6"/>
  <c r="C263" i="6"/>
  <c r="C273" i="6"/>
  <c r="C312" i="6"/>
  <c r="C325" i="6"/>
  <c r="C336" i="6"/>
  <c r="C342" i="6"/>
  <c r="E178" i="2"/>
  <c r="C293" i="6"/>
  <c r="C286" i="6"/>
  <c r="K149" i="6" l="1"/>
  <c r="K298" i="6"/>
  <c r="K300" i="6"/>
  <c r="K382" i="6" s="1"/>
  <c r="K58" i="6"/>
  <c r="K120" i="6"/>
  <c r="K121" i="6" s="1"/>
  <c r="K385" i="6"/>
  <c r="K328" i="6"/>
  <c r="K376" i="6" s="1"/>
  <c r="K380" i="6" s="1"/>
  <c r="I149" i="6"/>
  <c r="I298" i="6"/>
  <c r="I300" i="6" s="1"/>
  <c r="I382" i="6" s="1"/>
  <c r="I383" i="6" s="1"/>
  <c r="I58" i="6"/>
  <c r="I120" i="6"/>
  <c r="I121" i="6" s="1"/>
  <c r="I385" i="6"/>
  <c r="I328" i="6"/>
  <c r="I376" i="6" s="1"/>
  <c r="I380" i="6" s="1"/>
  <c r="G298" i="6"/>
  <c r="G182" i="6"/>
  <c r="G249" i="6"/>
  <c r="G149" i="6"/>
  <c r="G385" i="6"/>
  <c r="G328" i="6"/>
  <c r="G376" i="6" s="1"/>
  <c r="G380" i="6" s="1"/>
  <c r="E58" i="6"/>
  <c r="E182" i="6"/>
  <c r="E201" i="6" s="1"/>
  <c r="E120" i="6"/>
  <c r="E121" i="6" s="1"/>
  <c r="E249" i="6"/>
  <c r="E385" i="6"/>
  <c r="E328" i="6"/>
  <c r="E376" i="6" s="1"/>
  <c r="E380" i="6" s="1"/>
  <c r="E298" i="6"/>
  <c r="E86" i="2"/>
  <c r="J85" i="5"/>
  <c r="J78" i="5"/>
  <c r="J77" i="5"/>
  <c r="J76" i="5"/>
  <c r="J75" i="5"/>
  <c r="J74" i="5"/>
  <c r="J79" i="5" s="1"/>
  <c r="J73" i="5"/>
  <c r="J70" i="5"/>
  <c r="J69" i="5"/>
  <c r="J71" i="5" s="1"/>
  <c r="J68" i="5"/>
  <c r="J62" i="5"/>
  <c r="J64" i="5" s="1"/>
  <c r="J61" i="5"/>
  <c r="J60" i="5"/>
  <c r="J54" i="5"/>
  <c r="J53" i="5"/>
  <c r="J52" i="5"/>
  <c r="J51" i="5"/>
  <c r="J49" i="5"/>
  <c r="J48" i="5"/>
  <c r="J47" i="5"/>
  <c r="J46" i="5"/>
  <c r="J44" i="5"/>
  <c r="J43" i="5"/>
  <c r="J42" i="5"/>
  <c r="J40" i="5"/>
  <c r="J56" i="5" s="1"/>
  <c r="J39" i="5"/>
  <c r="J33" i="5"/>
  <c r="J32" i="5"/>
  <c r="J31" i="5"/>
  <c r="J30" i="5"/>
  <c r="J29" i="5"/>
  <c r="J28" i="5"/>
  <c r="J27" i="5"/>
  <c r="J26" i="5"/>
  <c r="J25" i="5"/>
  <c r="J35" i="5" s="1"/>
  <c r="J24" i="5"/>
  <c r="J23" i="5"/>
  <c r="J17" i="5"/>
  <c r="J16" i="5"/>
  <c r="J15" i="5"/>
  <c r="J14" i="5"/>
  <c r="J11" i="5"/>
  <c r="J10" i="5"/>
  <c r="J12" i="5" s="1"/>
  <c r="J19" i="5" s="1"/>
  <c r="J7" i="5"/>
  <c r="J6" i="5"/>
  <c r="J5" i="5"/>
  <c r="J1" i="5"/>
  <c r="H85" i="5"/>
  <c r="H78" i="5"/>
  <c r="H77" i="5"/>
  <c r="H76" i="5"/>
  <c r="H75" i="5"/>
  <c r="H74" i="5"/>
  <c r="H73" i="5"/>
  <c r="H79" i="5" s="1"/>
  <c r="H70" i="5"/>
  <c r="H69" i="5"/>
  <c r="H68" i="5"/>
  <c r="H71" i="5" s="1"/>
  <c r="H62" i="5"/>
  <c r="H61" i="5"/>
  <c r="H60" i="5"/>
  <c r="H64" i="5" s="1"/>
  <c r="H54" i="5"/>
  <c r="H53" i="5"/>
  <c r="H52" i="5"/>
  <c r="H51" i="5"/>
  <c r="H49" i="5"/>
  <c r="H48" i="5"/>
  <c r="H47" i="5"/>
  <c r="H46" i="5"/>
  <c r="H44" i="5"/>
  <c r="H43" i="5"/>
  <c r="H42" i="5"/>
  <c r="H40" i="5"/>
  <c r="H39" i="5"/>
  <c r="H56" i="5" s="1"/>
  <c r="H33" i="5"/>
  <c r="H32" i="5"/>
  <c r="H31" i="5"/>
  <c r="H30" i="5"/>
  <c r="H29" i="5"/>
  <c r="H28" i="5"/>
  <c r="H27" i="5"/>
  <c r="H26" i="5"/>
  <c r="H25" i="5"/>
  <c r="H24" i="5"/>
  <c r="H23" i="5"/>
  <c r="H35" i="5" s="1"/>
  <c r="H17" i="5"/>
  <c r="H16" i="5"/>
  <c r="H15" i="5"/>
  <c r="H14" i="5"/>
  <c r="H12" i="5"/>
  <c r="H19" i="5" s="1"/>
  <c r="H11" i="5"/>
  <c r="H10" i="5"/>
  <c r="H6" i="5"/>
  <c r="H7" i="5" s="1"/>
  <c r="H5" i="5"/>
  <c r="H1" i="5"/>
  <c r="F85" i="5"/>
  <c r="F78" i="5"/>
  <c r="F77" i="5"/>
  <c r="F76" i="5"/>
  <c r="F75" i="5"/>
  <c r="F74" i="5"/>
  <c r="F73" i="5"/>
  <c r="F79" i="5" s="1"/>
  <c r="F71" i="5"/>
  <c r="F81" i="5" s="1"/>
  <c r="F70" i="5"/>
  <c r="F69" i="5"/>
  <c r="F68" i="5"/>
  <c r="F62" i="5"/>
  <c r="F61" i="5"/>
  <c r="F60" i="5"/>
  <c r="F64" i="5" s="1"/>
  <c r="F54" i="5"/>
  <c r="F53" i="5"/>
  <c r="F52" i="5"/>
  <c r="F51" i="5"/>
  <c r="F49" i="5"/>
  <c r="F48" i="5"/>
  <c r="F47" i="5"/>
  <c r="F46" i="5"/>
  <c r="F44" i="5"/>
  <c r="F43" i="5"/>
  <c r="F42" i="5"/>
  <c r="F40" i="5"/>
  <c r="F39" i="5"/>
  <c r="F56" i="5" s="1"/>
  <c r="F33" i="5"/>
  <c r="F32" i="5"/>
  <c r="F31" i="5"/>
  <c r="F30" i="5"/>
  <c r="F29" i="5"/>
  <c r="F28" i="5"/>
  <c r="F27" i="5"/>
  <c r="F26" i="5"/>
  <c r="F25" i="5"/>
  <c r="F24" i="5"/>
  <c r="F23" i="5"/>
  <c r="F35" i="5" s="1"/>
  <c r="F17" i="5"/>
  <c r="F16" i="5"/>
  <c r="F15" i="5"/>
  <c r="F14" i="5"/>
  <c r="F11" i="5"/>
  <c r="F12" i="5" s="1"/>
  <c r="F19" i="5" s="1"/>
  <c r="F10" i="5"/>
  <c r="F6" i="5"/>
  <c r="F5" i="5"/>
  <c r="F7" i="5" s="1"/>
  <c r="F1" i="5"/>
  <c r="D85" i="5"/>
  <c r="D78" i="5"/>
  <c r="D77" i="5"/>
  <c r="D76" i="5"/>
  <c r="D75" i="5"/>
  <c r="D74" i="5"/>
  <c r="D79" i="5" s="1"/>
  <c r="D73" i="5"/>
  <c r="D70" i="5"/>
  <c r="D69" i="5"/>
  <c r="D71" i="5" s="1"/>
  <c r="D68" i="5"/>
  <c r="D62" i="5"/>
  <c r="D64" i="5" s="1"/>
  <c r="D61" i="5"/>
  <c r="D60" i="5"/>
  <c r="D54" i="5"/>
  <c r="D53" i="5"/>
  <c r="D52" i="5"/>
  <c r="D51" i="5"/>
  <c r="D49" i="5"/>
  <c r="D48" i="5"/>
  <c r="D47" i="5"/>
  <c r="D46" i="5"/>
  <c r="D44" i="5"/>
  <c r="D43" i="5"/>
  <c r="D42" i="5"/>
  <c r="D40" i="5"/>
  <c r="D56" i="5" s="1"/>
  <c r="D39" i="5"/>
  <c r="D33" i="5"/>
  <c r="D32" i="5"/>
  <c r="D31" i="5"/>
  <c r="D30" i="5"/>
  <c r="D29" i="5"/>
  <c r="D28" i="5"/>
  <c r="D27" i="5"/>
  <c r="D26" i="5"/>
  <c r="D25" i="5"/>
  <c r="D35" i="5" s="1"/>
  <c r="D24" i="5"/>
  <c r="D23" i="5"/>
  <c r="D17" i="5"/>
  <c r="D16" i="5"/>
  <c r="D15" i="5"/>
  <c r="D14" i="5"/>
  <c r="D11" i="5"/>
  <c r="D10" i="5"/>
  <c r="D12" i="5" s="1"/>
  <c r="D19" i="5" s="1"/>
  <c r="D7" i="5"/>
  <c r="D6" i="5"/>
  <c r="D5" i="5"/>
  <c r="D1" i="5"/>
  <c r="K77" i="3"/>
  <c r="K73" i="3"/>
  <c r="K70" i="3"/>
  <c r="K63" i="3"/>
  <c r="K68" i="3" s="1"/>
  <c r="K58" i="3"/>
  <c r="K53" i="3"/>
  <c r="K47" i="3"/>
  <c r="K56" i="3" s="1"/>
  <c r="K39" i="3"/>
  <c r="K36" i="3"/>
  <c r="K31" i="3"/>
  <c r="K28" i="3"/>
  <c r="K25" i="3"/>
  <c r="K19" i="3"/>
  <c r="K15" i="3"/>
  <c r="K43" i="3" s="1"/>
  <c r="K8" i="3"/>
  <c r="K12" i="3" s="1"/>
  <c r="K44" i="3" s="1"/>
  <c r="K78" i="3" s="1"/>
  <c r="K80" i="3" s="1"/>
  <c r="K81" i="3" s="1"/>
  <c r="K1" i="3"/>
  <c r="I73" i="3"/>
  <c r="I70" i="3"/>
  <c r="I77" i="3" s="1"/>
  <c r="I68" i="3"/>
  <c r="I63" i="3"/>
  <c r="I58" i="3"/>
  <c r="I53" i="3"/>
  <c r="I56" i="3" s="1"/>
  <c r="I47" i="3"/>
  <c r="I39" i="3"/>
  <c r="I36" i="3"/>
  <c r="I31" i="3"/>
  <c r="I28" i="3"/>
  <c r="I25" i="3"/>
  <c r="I43" i="3" s="1"/>
  <c r="I19" i="3"/>
  <c r="I15" i="3"/>
  <c r="I8" i="3"/>
  <c r="I12" i="3" s="1"/>
  <c r="I1" i="3"/>
  <c r="G77" i="3"/>
  <c r="G73" i="3"/>
  <c r="G70" i="3"/>
  <c r="G63" i="3"/>
  <c r="G58" i="3"/>
  <c r="G68" i="3" s="1"/>
  <c r="G53" i="3"/>
  <c r="G47" i="3"/>
  <c r="G56" i="3" s="1"/>
  <c r="G39" i="3"/>
  <c r="G36" i="3"/>
  <c r="G31" i="3"/>
  <c r="G25" i="3" s="1"/>
  <c r="G28" i="3"/>
  <c r="G19" i="3"/>
  <c r="G15" i="3"/>
  <c r="G43" i="3" s="1"/>
  <c r="G8" i="3"/>
  <c r="G12" i="3" s="1"/>
  <c r="G1" i="3"/>
  <c r="E73" i="3"/>
  <c r="E77" i="3" s="1"/>
  <c r="E70" i="3"/>
  <c r="E63" i="3"/>
  <c r="E58" i="3"/>
  <c r="E68" i="3" s="1"/>
  <c r="E53" i="3"/>
  <c r="E47" i="3"/>
  <c r="E56" i="3" s="1"/>
  <c r="E39" i="3"/>
  <c r="E36" i="3"/>
  <c r="E31" i="3"/>
  <c r="E25" i="3" s="1"/>
  <c r="E28" i="3"/>
  <c r="E19" i="3"/>
  <c r="E15" i="3"/>
  <c r="E43" i="3" s="1"/>
  <c r="E8" i="3"/>
  <c r="E12" i="3" s="1"/>
  <c r="E1" i="3"/>
  <c r="B81" i="5"/>
  <c r="B87" i="5"/>
  <c r="B71" i="5"/>
  <c r="B19" i="5"/>
  <c r="B21" i="5"/>
  <c r="B37" i="5"/>
  <c r="B35" i="5"/>
  <c r="C178" i="2"/>
  <c r="C194" i="6"/>
  <c r="C193" i="6"/>
  <c r="C192" i="6"/>
  <c r="C191" i="6"/>
  <c r="C195" i="6"/>
  <c r="C178" i="6"/>
  <c r="C171" i="6"/>
  <c r="C161" i="6"/>
  <c r="C143" i="6"/>
  <c r="C133" i="6"/>
  <c r="C114" i="6"/>
  <c r="C104" i="6"/>
  <c r="C103" i="6"/>
  <c r="C42" i="2"/>
  <c r="C97" i="6"/>
  <c r="C89" i="6"/>
  <c r="C88" i="6"/>
  <c r="K201" i="6" l="1"/>
  <c r="K183" i="6"/>
  <c r="K383" i="6"/>
  <c r="I201" i="6"/>
  <c r="I183" i="6"/>
  <c r="G201" i="6"/>
  <c r="G183" i="6"/>
  <c r="G300" i="6"/>
  <c r="G382" i="6" s="1"/>
  <c r="G383" i="6" s="1"/>
  <c r="E183" i="6"/>
  <c r="E300" i="6"/>
  <c r="E382" i="6" s="1"/>
  <c r="E383" i="6" s="1"/>
  <c r="J81" i="5"/>
  <c r="J21" i="5"/>
  <c r="J37" i="5" s="1"/>
  <c r="J58" i="5" s="1"/>
  <c r="J66" i="5" s="1"/>
  <c r="J83" i="5" s="1"/>
  <c r="J87" i="5" s="1"/>
  <c r="J89" i="5" s="1"/>
  <c r="H81" i="5"/>
  <c r="H21" i="5"/>
  <c r="H37" i="5" s="1"/>
  <c r="H58" i="5" s="1"/>
  <c r="H66" i="5" s="1"/>
  <c r="H83" i="5" s="1"/>
  <c r="H87" i="5" s="1"/>
  <c r="H89" i="5" s="1"/>
  <c r="F21" i="5"/>
  <c r="F37" i="5" s="1"/>
  <c r="F58" i="5" s="1"/>
  <c r="F66" i="5" s="1"/>
  <c r="F83" i="5" s="1"/>
  <c r="F87" i="5" s="1"/>
  <c r="F89" i="5" s="1"/>
  <c r="D81" i="5"/>
  <c r="D21" i="5"/>
  <c r="D37" i="5" s="1"/>
  <c r="D58" i="5" s="1"/>
  <c r="D66" i="5" s="1"/>
  <c r="D83" i="5" s="1"/>
  <c r="D87" i="5" s="1"/>
  <c r="D89" i="5" s="1"/>
  <c r="I44" i="3"/>
  <c r="I78" i="3" s="1"/>
  <c r="I80" i="3" s="1"/>
  <c r="I81" i="3" s="1"/>
  <c r="G44" i="3"/>
  <c r="G78" i="3" s="1"/>
  <c r="G80" i="3" s="1"/>
  <c r="G81" i="3" s="1"/>
  <c r="E44" i="3"/>
  <c r="E78" i="3" s="1"/>
  <c r="E80" i="3" s="1"/>
  <c r="E81" i="3" s="1"/>
  <c r="C45" i="6"/>
  <c r="C44" i="6"/>
  <c r="C36" i="6"/>
  <c r="C35" i="6"/>
  <c r="C22" i="6"/>
  <c r="C15" i="6"/>
  <c r="C13" i="6"/>
  <c r="C14" i="6"/>
  <c r="K228" i="2" l="1"/>
  <c r="I228" i="2"/>
  <c r="G228" i="2"/>
  <c r="E228" i="2"/>
  <c r="C228" i="2"/>
  <c r="K146" i="2"/>
  <c r="I146" i="2"/>
  <c r="G146" i="2"/>
  <c r="E146" i="2"/>
  <c r="C146" i="2"/>
  <c r="K137" i="2"/>
  <c r="I137" i="2"/>
  <c r="G137" i="2"/>
  <c r="E137" i="2"/>
  <c r="C137" i="2"/>
  <c r="K106" i="2"/>
  <c r="I106" i="2"/>
  <c r="G106" i="2"/>
  <c r="E106" i="2"/>
  <c r="C106" i="2"/>
  <c r="K71" i="2"/>
  <c r="I71" i="2"/>
  <c r="G71" i="2"/>
  <c r="E71" i="2"/>
  <c r="C71" i="2"/>
  <c r="B56" i="5" l="1"/>
  <c r="B54" i="5"/>
  <c r="B52" i="5"/>
  <c r="B53" i="5"/>
  <c r="B49" i="5"/>
  <c r="B48" i="5"/>
  <c r="B47" i="5"/>
  <c r="C63" i="3"/>
  <c r="C58" i="3"/>
  <c r="C39" i="3"/>
  <c r="K74" i="10"/>
  <c r="I74" i="10"/>
  <c r="G74" i="10"/>
  <c r="E74" i="10"/>
  <c r="C74" i="10"/>
  <c r="K51" i="10"/>
  <c r="I51" i="10"/>
  <c r="G51" i="10"/>
  <c r="E51" i="10"/>
  <c r="C51" i="10"/>
  <c r="B76" i="5"/>
  <c r="B17" i="5"/>
  <c r="B33" i="5"/>
  <c r="K58" i="2" l="1"/>
  <c r="I58" i="2"/>
  <c r="G58" i="2"/>
  <c r="E58" i="2"/>
  <c r="C58" i="2"/>
  <c r="K36" i="2"/>
  <c r="I36" i="2"/>
  <c r="G36" i="2"/>
  <c r="E36" i="2"/>
  <c r="C36" i="2"/>
  <c r="C257" i="6" s="1"/>
  <c r="C73" i="3" l="1"/>
  <c r="C70" i="3"/>
  <c r="C77" i="3" s="1"/>
  <c r="C53" i="3"/>
  <c r="C47" i="3"/>
  <c r="C56" i="3" s="1"/>
  <c r="C36" i="3"/>
  <c r="C31" i="3"/>
  <c r="C28" i="3"/>
  <c r="C25" i="3" s="1"/>
  <c r="C19" i="3"/>
  <c r="C15" i="3"/>
  <c r="C8" i="3"/>
  <c r="C12" i="3" s="1"/>
  <c r="I239" i="2"/>
  <c r="I236" i="2"/>
  <c r="I233" i="2"/>
  <c r="I223" i="2"/>
  <c r="I218" i="2"/>
  <c r="I213" i="2"/>
  <c r="I208" i="2"/>
  <c r="I205" i="2"/>
  <c r="I202" i="2"/>
  <c r="I199" i="2"/>
  <c r="I196" i="2"/>
  <c r="I193" i="2"/>
  <c r="I190" i="2"/>
  <c r="I187" i="2"/>
  <c r="I184" i="2"/>
  <c r="I178" i="2"/>
  <c r="I157" i="2"/>
  <c r="I149" i="2"/>
  <c r="I143" i="2"/>
  <c r="I140" i="2"/>
  <c r="I134" i="2"/>
  <c r="I131" i="2"/>
  <c r="I128" i="2"/>
  <c r="I121" i="2"/>
  <c r="I116" i="2"/>
  <c r="I111" i="2"/>
  <c r="I101" i="2"/>
  <c r="I96" i="2"/>
  <c r="I91" i="2"/>
  <c r="I88" i="2"/>
  <c r="I86" i="2"/>
  <c r="I74" i="2"/>
  <c r="I68" i="2"/>
  <c r="I63" i="2"/>
  <c r="I53" i="2"/>
  <c r="I48" i="2"/>
  <c r="I43" i="2"/>
  <c r="I39" i="2"/>
  <c r="I33" i="2"/>
  <c r="I30" i="2"/>
  <c r="I27" i="2"/>
  <c r="I24" i="2"/>
  <c r="I17" i="2"/>
  <c r="I5" i="2"/>
  <c r="G239" i="2"/>
  <c r="G236" i="2"/>
  <c r="G233" i="2"/>
  <c r="G223" i="2"/>
  <c r="G218" i="2"/>
  <c r="G213" i="2"/>
  <c r="G208" i="2"/>
  <c r="G205" i="2"/>
  <c r="G202" i="2"/>
  <c r="G199" i="2"/>
  <c r="G196" i="2"/>
  <c r="G193" i="2"/>
  <c r="G190" i="2"/>
  <c r="G187" i="2"/>
  <c r="G184" i="2"/>
  <c r="G178" i="2"/>
  <c r="G157" i="2"/>
  <c r="G149" i="2"/>
  <c r="G143" i="2"/>
  <c r="G140" i="2"/>
  <c r="G134" i="2"/>
  <c r="G131" i="2"/>
  <c r="G128" i="2"/>
  <c r="G121" i="2"/>
  <c r="G116" i="2"/>
  <c r="G111" i="2"/>
  <c r="G101" i="2"/>
  <c r="G96" i="2"/>
  <c r="G91" i="2"/>
  <c r="G88" i="2"/>
  <c r="G86" i="2"/>
  <c r="G74" i="2"/>
  <c r="G68" i="2"/>
  <c r="G63" i="2"/>
  <c r="G53" i="2"/>
  <c r="G48" i="2"/>
  <c r="G43" i="2"/>
  <c r="G39" i="2"/>
  <c r="G33" i="2"/>
  <c r="G30" i="2"/>
  <c r="G27" i="2"/>
  <c r="G24" i="2"/>
  <c r="G17" i="2"/>
  <c r="G5" i="2"/>
  <c r="E239" i="2"/>
  <c r="E236" i="2"/>
  <c r="E233" i="2"/>
  <c r="E223" i="2"/>
  <c r="E218" i="2"/>
  <c r="E213" i="2"/>
  <c r="E208" i="2"/>
  <c r="E205" i="2"/>
  <c r="E202" i="2"/>
  <c r="E199" i="2"/>
  <c r="E196" i="2"/>
  <c r="E193" i="2"/>
  <c r="E190" i="2"/>
  <c r="E187" i="2"/>
  <c r="E184" i="2"/>
  <c r="E157" i="2"/>
  <c r="E149" i="2"/>
  <c r="E143" i="2"/>
  <c r="E140" i="2"/>
  <c r="E134" i="2"/>
  <c r="E131" i="2"/>
  <c r="E128" i="2"/>
  <c r="E121" i="2"/>
  <c r="E116" i="2"/>
  <c r="E111" i="2"/>
  <c r="E101" i="2"/>
  <c r="E96" i="2"/>
  <c r="E91" i="2"/>
  <c r="E88" i="2"/>
  <c r="E74" i="2"/>
  <c r="E68" i="2"/>
  <c r="E63" i="2"/>
  <c r="E53" i="2"/>
  <c r="E48" i="2"/>
  <c r="E43" i="2"/>
  <c r="E39" i="2"/>
  <c r="E33" i="2"/>
  <c r="E30" i="2"/>
  <c r="E24" i="2"/>
  <c r="E17" i="2"/>
  <c r="E5" i="2"/>
  <c r="E2" i="2"/>
  <c r="G2" i="2" s="1"/>
  <c r="I2" i="2" s="1"/>
  <c r="C239" i="2"/>
  <c r="C236" i="2"/>
  <c r="C233" i="2"/>
  <c r="C223" i="2"/>
  <c r="C218" i="2"/>
  <c r="C213" i="2"/>
  <c r="C208" i="2"/>
  <c r="C205" i="2"/>
  <c r="C202" i="2"/>
  <c r="C199" i="2"/>
  <c r="C196" i="2"/>
  <c r="C193" i="2"/>
  <c r="C190" i="2"/>
  <c r="C187" i="2"/>
  <c r="C184" i="2"/>
  <c r="C157" i="2"/>
  <c r="C149" i="2"/>
  <c r="C143" i="2"/>
  <c r="C140" i="2"/>
  <c r="C134" i="2"/>
  <c r="C131" i="2"/>
  <c r="C128" i="2"/>
  <c r="C121" i="2"/>
  <c r="C116" i="2"/>
  <c r="C111" i="2"/>
  <c r="C101" i="2"/>
  <c r="C96" i="2"/>
  <c r="C91" i="2"/>
  <c r="C86" i="2"/>
  <c r="C74" i="2"/>
  <c r="C68" i="2"/>
  <c r="C63" i="2"/>
  <c r="C53" i="2"/>
  <c r="C48" i="2"/>
  <c r="C43" i="2"/>
  <c r="C39" i="2"/>
  <c r="C33" i="2"/>
  <c r="C30" i="2"/>
  <c r="C27" i="2"/>
  <c r="C24" i="2"/>
  <c r="C5" i="2"/>
  <c r="E158" i="2" l="1"/>
  <c r="I246" i="2"/>
  <c r="G158" i="2"/>
  <c r="E246" i="2"/>
  <c r="G246" i="2"/>
  <c r="G78" i="2"/>
  <c r="C246" i="2"/>
  <c r="E78" i="2"/>
  <c r="C43" i="3"/>
  <c r="C44" i="3" s="1"/>
  <c r="C68" i="3"/>
  <c r="C369" i="6"/>
  <c r="C370" i="6"/>
  <c r="C371" i="6"/>
  <c r="C343" i="6"/>
  <c r="C344" i="6"/>
  <c r="C345" i="6"/>
  <c r="C274" i="6"/>
  <c r="C275" i="6"/>
  <c r="C276" i="6"/>
  <c r="G160" i="2" l="1"/>
  <c r="G247" i="2" s="1"/>
  <c r="E160" i="2"/>
  <c r="E247" i="2" s="1"/>
  <c r="I158" i="2"/>
  <c r="C158" i="2"/>
  <c r="C160" i="2" s="1"/>
  <c r="C247" i="2" s="1"/>
  <c r="I78" i="2"/>
  <c r="I160" i="2" s="1"/>
  <c r="I247" i="2" s="1"/>
  <c r="C78" i="3"/>
  <c r="A8" i="8" l="1"/>
  <c r="K79" i="9"/>
  <c r="I79" i="9"/>
  <c r="G79" i="9"/>
  <c r="E79" i="9"/>
  <c r="A1" i="9"/>
  <c r="K47" i="10"/>
  <c r="I52" i="4"/>
  <c r="B5" i="5"/>
  <c r="B6" i="5"/>
  <c r="B10" i="5"/>
  <c r="B11" i="5"/>
  <c r="B14" i="5"/>
  <c r="B15" i="5"/>
  <c r="B16" i="5"/>
  <c r="B23" i="5"/>
  <c r="B24" i="5"/>
  <c r="B25" i="5"/>
  <c r="B26" i="5"/>
  <c r="B27" i="5"/>
  <c r="B29" i="5"/>
  <c r="B30" i="5"/>
  <c r="B31" i="5"/>
  <c r="B32" i="5"/>
  <c r="B39" i="5"/>
  <c r="B40" i="5"/>
  <c r="B42" i="5"/>
  <c r="B43" i="5"/>
  <c r="B44" i="5"/>
  <c r="B46" i="5"/>
  <c r="B51" i="5"/>
  <c r="B60" i="5"/>
  <c r="B61" i="5"/>
  <c r="B62" i="5"/>
  <c r="B68" i="5"/>
  <c r="B69" i="5"/>
  <c r="B73" i="5"/>
  <c r="B74" i="5"/>
  <c r="B75" i="5"/>
  <c r="B77" i="5"/>
  <c r="B85" i="5"/>
  <c r="C29" i="10" s="1"/>
  <c r="C100" i="10" s="1"/>
  <c r="E29" i="10"/>
  <c r="E100" i="10" s="1"/>
  <c r="G29" i="10"/>
  <c r="G100" i="10" s="1"/>
  <c r="I29" i="10"/>
  <c r="I100" i="10" s="1"/>
  <c r="K29" i="10"/>
  <c r="K100" i="10" s="1"/>
  <c r="D11" i="8"/>
  <c r="E71" i="4"/>
  <c r="C220" i="6"/>
  <c r="C221" i="6"/>
  <c r="C219" i="6"/>
  <c r="B78" i="5"/>
  <c r="C265" i="6"/>
  <c r="C258" i="6"/>
  <c r="K84" i="10"/>
  <c r="I84" i="10"/>
  <c r="G84" i="10"/>
  <c r="E84" i="10"/>
  <c r="C84" i="10"/>
  <c r="B11" i="8"/>
  <c r="H10" i="8"/>
  <c r="F10" i="8"/>
  <c r="D10" i="8"/>
  <c r="B10" i="8"/>
  <c r="K43" i="4"/>
  <c r="G43" i="4"/>
  <c r="C230" i="6"/>
  <c r="C228" i="6"/>
  <c r="C227" i="6"/>
  <c r="C225" i="6"/>
  <c r="C223" i="6"/>
  <c r="C355" i="6"/>
  <c r="C353" i="6"/>
  <c r="C352" i="6"/>
  <c r="C350" i="6"/>
  <c r="C349" i="6"/>
  <c r="C348" i="6"/>
  <c r="K72" i="10"/>
  <c r="I72" i="10"/>
  <c r="G72" i="10"/>
  <c r="E72" i="10"/>
  <c r="K70" i="10"/>
  <c r="I70" i="10"/>
  <c r="G70" i="10"/>
  <c r="E70" i="10"/>
  <c r="K68" i="10"/>
  <c r="I68" i="10"/>
  <c r="G68" i="10"/>
  <c r="E68" i="10"/>
  <c r="K66" i="10"/>
  <c r="I66" i="10"/>
  <c r="G66" i="10"/>
  <c r="E66" i="10"/>
  <c r="C72" i="10"/>
  <c r="C70" i="10"/>
  <c r="C68" i="10"/>
  <c r="C66" i="10"/>
  <c r="E45" i="10"/>
  <c r="E43" i="10"/>
  <c r="K49" i="10"/>
  <c r="I49" i="10"/>
  <c r="G49" i="10"/>
  <c r="K45" i="10"/>
  <c r="I45" i="10"/>
  <c r="G45" i="10"/>
  <c r="K43" i="10"/>
  <c r="I43" i="10"/>
  <c r="G43" i="10"/>
  <c r="C49" i="10"/>
  <c r="C45" i="10"/>
  <c r="C43" i="10"/>
  <c r="E49" i="10"/>
  <c r="C318" i="6"/>
  <c r="C305" i="6"/>
  <c r="C151" i="6"/>
  <c r="C152" i="6"/>
  <c r="C153" i="6"/>
  <c r="C154" i="6"/>
  <c r="C155" i="6"/>
  <c r="C157" i="6"/>
  <c r="C158" i="6"/>
  <c r="C159" i="6"/>
  <c r="C160" i="6"/>
  <c r="C162" i="6"/>
  <c r="C123" i="6"/>
  <c r="C124" i="6"/>
  <c r="C125" i="6"/>
  <c r="C126" i="6"/>
  <c r="C127" i="6"/>
  <c r="C129" i="6"/>
  <c r="C130" i="6"/>
  <c r="C131" i="6"/>
  <c r="C132" i="6"/>
  <c r="C134" i="6"/>
  <c r="C110" i="6"/>
  <c r="C111" i="6"/>
  <c r="C112" i="6"/>
  <c r="C113" i="6"/>
  <c r="C115" i="6"/>
  <c r="C116" i="6"/>
  <c r="C117" i="6"/>
  <c r="C118" i="6"/>
  <c r="C9" i="6"/>
  <c r="C10" i="6"/>
  <c r="C11" i="6"/>
  <c r="C12" i="6"/>
  <c r="C16" i="6"/>
  <c r="C17" i="6"/>
  <c r="C19" i="6"/>
  <c r="C20" i="6"/>
  <c r="C21" i="6"/>
  <c r="C23" i="6"/>
  <c r="C26" i="6"/>
  <c r="C29" i="6"/>
  <c r="C32" i="6"/>
  <c r="C38" i="6"/>
  <c r="C41" i="6"/>
  <c r="C47" i="6"/>
  <c r="C27" i="6"/>
  <c r="C30" i="6"/>
  <c r="C33" i="6"/>
  <c r="C39" i="6"/>
  <c r="C42" i="6"/>
  <c r="C48" i="6"/>
  <c r="C50" i="6"/>
  <c r="C52" i="6"/>
  <c r="C53" i="6"/>
  <c r="C54" i="6"/>
  <c r="C56" i="6"/>
  <c r="C4" i="6"/>
  <c r="C5" i="6"/>
  <c r="C6" i="6"/>
  <c r="K193" i="2"/>
  <c r="K116" i="2"/>
  <c r="K111" i="2"/>
  <c r="C303" i="6"/>
  <c r="C304" i="6"/>
  <c r="C306" i="6"/>
  <c r="C307" i="6"/>
  <c r="C308" i="6"/>
  <c r="C309" i="6"/>
  <c r="C310" i="6"/>
  <c r="C311" i="6"/>
  <c r="C313" i="6"/>
  <c r="C316" i="6"/>
  <c r="C317" i="6"/>
  <c r="C319" i="6"/>
  <c r="C320" i="6"/>
  <c r="C321" i="6"/>
  <c r="C322" i="6"/>
  <c r="C323" i="6"/>
  <c r="C324" i="6"/>
  <c r="C326" i="6"/>
  <c r="C333" i="6"/>
  <c r="C334" i="6"/>
  <c r="C335" i="6"/>
  <c r="C337" i="6"/>
  <c r="C339" i="6"/>
  <c r="C340" i="6"/>
  <c r="C341" i="6"/>
  <c r="C346" i="6"/>
  <c r="C359" i="6"/>
  <c r="C360" i="6"/>
  <c r="C361" i="6"/>
  <c r="C363" i="6"/>
  <c r="C365" i="6"/>
  <c r="C366" i="6"/>
  <c r="C367" i="6"/>
  <c r="C372" i="6"/>
  <c r="C260" i="6"/>
  <c r="C261" i="6"/>
  <c r="C262" i="6"/>
  <c r="C264" i="6"/>
  <c r="C269" i="6"/>
  <c r="C270" i="6"/>
  <c r="C271" i="6"/>
  <c r="C272" i="6"/>
  <c r="C208" i="6"/>
  <c r="C209" i="6"/>
  <c r="C210" i="6"/>
  <c r="C212" i="6"/>
  <c r="C214" i="6"/>
  <c r="C215" i="6"/>
  <c r="C216" i="6"/>
  <c r="C217" i="6"/>
  <c r="E46" i="4"/>
  <c r="C232" i="6"/>
  <c r="C46" i="4" s="1"/>
  <c r="G46" i="4"/>
  <c r="I46" i="4"/>
  <c r="K46" i="4"/>
  <c r="C236" i="6"/>
  <c r="C237" i="6"/>
  <c r="C238" i="6"/>
  <c r="C239" i="6"/>
  <c r="C240" i="6"/>
  <c r="C241" i="6"/>
  <c r="C243" i="6"/>
  <c r="C244" i="6"/>
  <c r="C245" i="6"/>
  <c r="E48" i="4"/>
  <c r="C246" i="6"/>
  <c r="C48" i="4" s="1"/>
  <c r="G48" i="4"/>
  <c r="I48" i="4"/>
  <c r="K48" i="4"/>
  <c r="C280" i="6"/>
  <c r="C281" i="6"/>
  <c r="C282" i="6"/>
  <c r="C283" i="6"/>
  <c r="C284" i="6"/>
  <c r="C285" i="6"/>
  <c r="C287" i="6"/>
  <c r="C288" i="6"/>
  <c r="C289" i="6"/>
  <c r="C291" i="6"/>
  <c r="C292" i="6"/>
  <c r="C294" i="6"/>
  <c r="C295" i="6"/>
  <c r="C1" i="3"/>
  <c r="B1" i="5" s="1"/>
  <c r="C3" i="10" s="1"/>
  <c r="F11" i="8"/>
  <c r="F12" i="8"/>
  <c r="E47" i="10"/>
  <c r="K5" i="2"/>
  <c r="K17" i="2"/>
  <c r="K24" i="2"/>
  <c r="K52" i="4" s="1"/>
  <c r="K27" i="2"/>
  <c r="K30" i="2"/>
  <c r="K33" i="2"/>
  <c r="K39" i="2"/>
  <c r="K43" i="2"/>
  <c r="K48" i="2"/>
  <c r="K53" i="2"/>
  <c r="K63" i="2"/>
  <c r="K68" i="2"/>
  <c r="K74" i="2"/>
  <c r="K86" i="2"/>
  <c r="K88" i="2"/>
  <c r="K91" i="2"/>
  <c r="K96" i="2"/>
  <c r="K101" i="2"/>
  <c r="K121" i="2"/>
  <c r="K128" i="2"/>
  <c r="K131" i="2"/>
  <c r="K134" i="2"/>
  <c r="K140" i="2"/>
  <c r="K143" i="2"/>
  <c r="K149" i="2"/>
  <c r="K157" i="2"/>
  <c r="K178" i="2"/>
  <c r="K184" i="2"/>
  <c r="K187" i="2"/>
  <c r="K190" i="2"/>
  <c r="K196" i="2"/>
  <c r="K199" i="2"/>
  <c r="K202" i="2"/>
  <c r="K205" i="2"/>
  <c r="K208" i="2"/>
  <c r="K213" i="2"/>
  <c r="K218" i="2"/>
  <c r="K223" i="2"/>
  <c r="K233" i="2"/>
  <c r="K236" i="2"/>
  <c r="K239" i="2"/>
  <c r="G51" i="4"/>
  <c r="G71" i="4"/>
  <c r="E52" i="4"/>
  <c r="C252" i="6"/>
  <c r="C52" i="4" s="1"/>
  <c r="C254" i="6"/>
  <c r="C267" i="6"/>
  <c r="C331" i="6"/>
  <c r="B1" i="10"/>
  <c r="B59" i="10" s="1"/>
  <c r="E80" i="10"/>
  <c r="A1" i="8"/>
  <c r="C61" i="6"/>
  <c r="C62" i="6"/>
  <c r="C63" i="6"/>
  <c r="C64" i="6"/>
  <c r="C65" i="6"/>
  <c r="C66" i="6"/>
  <c r="C67" i="6"/>
  <c r="C70" i="6"/>
  <c r="C71" i="6"/>
  <c r="C72" i="6"/>
  <c r="C73" i="6"/>
  <c r="C74" i="6"/>
  <c r="C79" i="6"/>
  <c r="C82" i="6"/>
  <c r="C85" i="6"/>
  <c r="C91" i="6"/>
  <c r="C94" i="6"/>
  <c r="C95" i="6"/>
  <c r="C96" i="6"/>
  <c r="C98" i="6"/>
  <c r="C100" i="6"/>
  <c r="C106" i="6"/>
  <c r="C80" i="6"/>
  <c r="C83" i="6"/>
  <c r="C86" i="6"/>
  <c r="C92" i="6"/>
  <c r="C101" i="6"/>
  <c r="C107" i="6"/>
  <c r="C137" i="6"/>
  <c r="C138" i="6"/>
  <c r="C139" i="6"/>
  <c r="C140" i="6"/>
  <c r="C141" i="6"/>
  <c r="C142" i="6"/>
  <c r="C144" i="6"/>
  <c r="C145" i="6"/>
  <c r="C146" i="6"/>
  <c r="C147" i="6"/>
  <c r="C2" i="9"/>
  <c r="C186" i="6"/>
  <c r="C187" i="6"/>
  <c r="C188" i="6"/>
  <c r="C189" i="6"/>
  <c r="C190" i="6"/>
  <c r="C196" i="6"/>
  <c r="C197" i="6"/>
  <c r="C198" i="6"/>
  <c r="C199" i="6"/>
  <c r="C165" i="6"/>
  <c r="C166" i="6"/>
  <c r="C167" i="6"/>
  <c r="C168" i="6"/>
  <c r="C169" i="6"/>
  <c r="C170" i="6"/>
  <c r="C172" i="6"/>
  <c r="C173" i="6"/>
  <c r="C174" i="6"/>
  <c r="C176" i="6"/>
  <c r="C177" i="6"/>
  <c r="C179" i="6"/>
  <c r="C180" i="6"/>
  <c r="B38" i="4"/>
  <c r="B1" i="4"/>
  <c r="C2" i="4"/>
  <c r="C1" i="6"/>
  <c r="C204" i="6" s="1"/>
  <c r="C256" i="6"/>
  <c r="C55" i="6"/>
  <c r="C231" i="6"/>
  <c r="C251" i="6"/>
  <c r="C51" i="4" s="1"/>
  <c r="C47" i="10"/>
  <c r="B70" i="5"/>
  <c r="G47" i="10"/>
  <c r="G80" i="10"/>
  <c r="I47" i="10"/>
  <c r="I80" i="10"/>
  <c r="I71" i="4"/>
  <c r="C378" i="6"/>
  <c r="C71" i="4" s="1"/>
  <c r="G52" i="4"/>
  <c r="C373" i="6" l="1"/>
  <c r="C374" i="6" s="1"/>
  <c r="C356" i="6"/>
  <c r="C327" i="6"/>
  <c r="C63" i="4" s="1"/>
  <c r="C314" i="6"/>
  <c r="C296" i="6"/>
  <c r="C247" i="6"/>
  <c r="I43" i="4"/>
  <c r="C200" i="6"/>
  <c r="C148" i="6"/>
  <c r="C135" i="6"/>
  <c r="C163" i="6"/>
  <c r="C119" i="6"/>
  <c r="C108" i="6"/>
  <c r="C49" i="6"/>
  <c r="B79" i="5"/>
  <c r="K13" i="10"/>
  <c r="K80" i="10"/>
  <c r="I76" i="10"/>
  <c r="H11" i="8"/>
  <c r="K76" i="10"/>
  <c r="C37" i="10"/>
  <c r="C40" i="4"/>
  <c r="E76" i="10"/>
  <c r="K71" i="4"/>
  <c r="K246" i="2"/>
  <c r="B12" i="8"/>
  <c r="E43" i="4"/>
  <c r="E2" i="4"/>
  <c r="E2" i="9"/>
  <c r="E3" i="10"/>
  <c r="K54" i="4"/>
  <c r="K78" i="2"/>
  <c r="K51" i="4"/>
  <c r="B28" i="5"/>
  <c r="C80" i="10"/>
  <c r="C80" i="3"/>
  <c r="C81" i="3" s="1"/>
  <c r="E53" i="4"/>
  <c r="E51" i="4"/>
  <c r="K45" i="4"/>
  <c r="C255" i="6"/>
  <c r="C53" i="4" s="1"/>
  <c r="H12" i="8"/>
  <c r="D12" i="8"/>
  <c r="E21" i="10"/>
  <c r="D23" i="8"/>
  <c r="G7" i="10"/>
  <c r="C45" i="4"/>
  <c r="H23" i="8"/>
  <c r="E53" i="10"/>
  <c r="C13" i="10"/>
  <c r="G53" i="10"/>
  <c r="C76" i="10"/>
  <c r="K7" i="10"/>
  <c r="K21" i="10"/>
  <c r="K92" i="10" s="1"/>
  <c r="B64" i="5"/>
  <c r="C21" i="10" s="1"/>
  <c r="C92" i="10" s="1"/>
  <c r="K91" i="9"/>
  <c r="E13" i="10"/>
  <c r="I53" i="10"/>
  <c r="I21" i="10"/>
  <c r="I92" i="10" s="1"/>
  <c r="G13" i="10"/>
  <c r="G76" i="10"/>
  <c r="K17" i="10"/>
  <c r="K88" i="10" s="1"/>
  <c r="E7" i="10"/>
  <c r="G21" i="10"/>
  <c r="I17" i="10"/>
  <c r="B12" i="5"/>
  <c r="B7" i="5"/>
  <c r="C17" i="10"/>
  <c r="E17" i="10"/>
  <c r="C53" i="10"/>
  <c r="K53" i="10"/>
  <c r="G17" i="10"/>
  <c r="I13" i="10"/>
  <c r="B36" i="10"/>
  <c r="C57" i="4"/>
  <c r="C181" i="6"/>
  <c r="C27" i="4" s="1"/>
  <c r="G12" i="4"/>
  <c r="C68" i="6"/>
  <c r="I47" i="4"/>
  <c r="E14" i="4"/>
  <c r="G63" i="4"/>
  <c r="D16" i="8"/>
  <c r="B23" i="8"/>
  <c r="F16" i="8"/>
  <c r="F23" i="8"/>
  <c r="G13" i="4"/>
  <c r="G11" i="4"/>
  <c r="I66" i="4"/>
  <c r="I62" i="4"/>
  <c r="C7" i="6"/>
  <c r="C4" i="4" s="1"/>
  <c r="C57" i="6"/>
  <c r="C8" i="4" s="1"/>
  <c r="C6" i="4"/>
  <c r="C13" i="4"/>
  <c r="K12" i="4"/>
  <c r="E11" i="4"/>
  <c r="E57" i="4"/>
  <c r="K56" i="4"/>
  <c r="H19" i="8"/>
  <c r="C42" i="4"/>
  <c r="H16" i="8"/>
  <c r="I11" i="4"/>
  <c r="E27" i="4"/>
  <c r="K22" i="4"/>
  <c r="F28" i="8"/>
  <c r="G57" i="4"/>
  <c r="E56" i="4"/>
  <c r="C47" i="4"/>
  <c r="I67" i="4"/>
  <c r="I14" i="4"/>
  <c r="E63" i="4"/>
  <c r="B27" i="8"/>
  <c r="K11" i="4"/>
  <c r="K32" i="4"/>
  <c r="K66" i="4"/>
  <c r="F27" i="8"/>
  <c r="B16" i="8"/>
  <c r="E23" i="4"/>
  <c r="E32" i="4"/>
  <c r="K23" i="4"/>
  <c r="C43" i="4"/>
  <c r="I8" i="4"/>
  <c r="K8" i="4"/>
  <c r="C75" i="6"/>
  <c r="B19" i="8"/>
  <c r="E67" i="4"/>
  <c r="E6" i="4"/>
  <c r="I6" i="4"/>
  <c r="E8" i="4"/>
  <c r="I56" i="4"/>
  <c r="G56" i="4"/>
  <c r="I51" i="4"/>
  <c r="I45" i="4"/>
  <c r="G6" i="4"/>
  <c r="K6" i="4"/>
  <c r="G8" i="4"/>
  <c r="G67" i="4"/>
  <c r="K14" i="4"/>
  <c r="H27" i="8"/>
  <c r="K57" i="4"/>
  <c r="K47" i="4"/>
  <c r="D19" i="8"/>
  <c r="F19" i="8"/>
  <c r="E54" i="4"/>
  <c r="C233" i="6"/>
  <c r="C249" i="6" s="1"/>
  <c r="E45" i="4"/>
  <c r="K13" i="4"/>
  <c r="G45" i="4"/>
  <c r="I53" i="4"/>
  <c r="H28" i="8"/>
  <c r="B28" i="8"/>
  <c r="D28" i="8"/>
  <c r="D27" i="8"/>
  <c r="I42" i="4"/>
  <c r="E42" i="4"/>
  <c r="I54" i="4"/>
  <c r="I5" i="4"/>
  <c r="I13" i="4"/>
  <c r="G14" i="4"/>
  <c r="C14" i="4"/>
  <c r="G53" i="4"/>
  <c r="K53" i="4"/>
  <c r="G47" i="4"/>
  <c r="G42" i="4"/>
  <c r="G44" i="4" s="1"/>
  <c r="K63" i="4"/>
  <c r="C5" i="4"/>
  <c r="E5" i="4"/>
  <c r="G5" i="4"/>
  <c r="K5" i="4"/>
  <c r="K27" i="4"/>
  <c r="I57" i="4"/>
  <c r="E47" i="4"/>
  <c r="K42" i="4"/>
  <c r="K44" i="4" s="1"/>
  <c r="C56" i="4"/>
  <c r="C54" i="4"/>
  <c r="G54" i="4"/>
  <c r="I63" i="4"/>
  <c r="K67" i="4"/>
  <c r="C376" i="6" l="1"/>
  <c r="C380" i="6" s="1"/>
  <c r="C67" i="4"/>
  <c r="C385" i="6"/>
  <c r="C328" i="6"/>
  <c r="I44" i="4"/>
  <c r="C149" i="6"/>
  <c r="C11" i="4"/>
  <c r="C120" i="6"/>
  <c r="K158" i="2"/>
  <c r="K160" i="2" s="1"/>
  <c r="K247" i="2" s="1"/>
  <c r="C25" i="10"/>
  <c r="C96" i="10" s="1"/>
  <c r="E92" i="10"/>
  <c r="I91" i="9"/>
  <c r="E37" i="10"/>
  <c r="C277" i="6"/>
  <c r="C298" i="6" s="1"/>
  <c r="C60" i="10"/>
  <c r="K77" i="4"/>
  <c r="I76" i="4"/>
  <c r="I77" i="4"/>
  <c r="E40" i="4"/>
  <c r="B22" i="8"/>
  <c r="B2" i="8"/>
  <c r="B8" i="8" s="1"/>
  <c r="E44" i="4"/>
  <c r="E84" i="9" s="1"/>
  <c r="G84" i="9"/>
  <c r="G3" i="10"/>
  <c r="G2" i="4"/>
  <c r="G2" i="9"/>
  <c r="E87" i="9"/>
  <c r="K87" i="9"/>
  <c r="D22" i="8"/>
  <c r="C87" i="9"/>
  <c r="I87" i="9"/>
  <c r="G87" i="9"/>
  <c r="E91" i="9"/>
  <c r="K84" i="9"/>
  <c r="K9" i="10"/>
  <c r="G91" i="9"/>
  <c r="H7" i="10"/>
  <c r="D25" i="8"/>
  <c r="G41" i="10"/>
  <c r="K41" i="10"/>
  <c r="F13" i="10"/>
  <c r="E25" i="10"/>
  <c r="F25" i="10" s="1"/>
  <c r="E12" i="4"/>
  <c r="C55" i="4"/>
  <c r="K4" i="4"/>
  <c r="F25" i="8"/>
  <c r="C15" i="4"/>
  <c r="F21" i="10"/>
  <c r="G25" i="10"/>
  <c r="G96" i="10" s="1"/>
  <c r="L7" i="10"/>
  <c r="L17" i="10"/>
  <c r="E9" i="10"/>
  <c r="G65" i="9"/>
  <c r="L13" i="10"/>
  <c r="G92" i="10"/>
  <c r="L21" i="10"/>
  <c r="K25" i="10"/>
  <c r="K96" i="10" s="1"/>
  <c r="F7" i="10"/>
  <c r="E41" i="10"/>
  <c r="G9" i="10"/>
  <c r="H13" i="10"/>
  <c r="H21" i="10"/>
  <c r="I25" i="10"/>
  <c r="I96" i="10" s="1"/>
  <c r="I88" i="10"/>
  <c r="E88" i="10"/>
  <c r="F17" i="10"/>
  <c r="I9" i="10"/>
  <c r="I7" i="10"/>
  <c r="G88" i="10"/>
  <c r="H17" i="10"/>
  <c r="C88" i="10"/>
  <c r="C7" i="10"/>
  <c r="C9" i="10"/>
  <c r="C91" i="9"/>
  <c r="C58" i="6"/>
  <c r="D17" i="8"/>
  <c r="G4" i="4"/>
  <c r="G55" i="4"/>
  <c r="G22" i="4"/>
  <c r="K24" i="4"/>
  <c r="C44" i="4"/>
  <c r="G23" i="4"/>
  <c r="D26" i="8"/>
  <c r="E26" i="4"/>
  <c r="K68" i="4"/>
  <c r="E55" i="4"/>
  <c r="K55" i="4"/>
  <c r="I4" i="4"/>
  <c r="B25" i="8"/>
  <c r="I68" i="4"/>
  <c r="H26" i="8"/>
  <c r="E4" i="4"/>
  <c r="C12" i="4"/>
  <c r="C22" i="4"/>
  <c r="D18" i="8"/>
  <c r="F18" i="8"/>
  <c r="G32" i="4"/>
  <c r="C26" i="4"/>
  <c r="C182" i="6"/>
  <c r="C62" i="4"/>
  <c r="C32" i="4"/>
  <c r="H22" i="8"/>
  <c r="F22" i="8"/>
  <c r="K7" i="4"/>
  <c r="E22" i="4"/>
  <c r="I32" i="4"/>
  <c r="G7" i="4"/>
  <c r="C7" i="4"/>
  <c r="H25" i="8"/>
  <c r="G49" i="4"/>
  <c r="I22" i="4"/>
  <c r="G26" i="4"/>
  <c r="B17" i="8"/>
  <c r="I23" i="4"/>
  <c r="C23" i="4"/>
  <c r="H18" i="8"/>
  <c r="G66" i="4"/>
  <c r="G77" i="4" s="1"/>
  <c r="I26" i="4"/>
  <c r="H17" i="8"/>
  <c r="F17" i="8"/>
  <c r="I64" i="4"/>
  <c r="K26" i="4"/>
  <c r="E66" i="4"/>
  <c r="E77" i="4" s="1"/>
  <c r="I15" i="4"/>
  <c r="I12" i="4"/>
  <c r="K15" i="4"/>
  <c r="K49" i="4"/>
  <c r="E7" i="4"/>
  <c r="K62" i="4"/>
  <c r="I55" i="4"/>
  <c r="E13" i="4"/>
  <c r="B18" i="8"/>
  <c r="E62" i="4"/>
  <c r="I7" i="4"/>
  <c r="G27" i="4"/>
  <c r="C66" i="4"/>
  <c r="C77" i="4" s="1"/>
  <c r="I27" i="4"/>
  <c r="B26" i="8"/>
  <c r="F26" i="8"/>
  <c r="G62" i="4"/>
  <c r="G15" i="4"/>
  <c r="I49" i="4" l="1"/>
  <c r="C201" i="6"/>
  <c r="F15" i="8"/>
  <c r="H15" i="8"/>
  <c r="C121" i="6"/>
  <c r="H24" i="8"/>
  <c r="B24" i="8"/>
  <c r="D24" i="8"/>
  <c r="K33" i="9"/>
  <c r="K36" i="9"/>
  <c r="F24" i="8"/>
  <c r="E11" i="10"/>
  <c r="F11" i="10" s="1"/>
  <c r="G97" i="9"/>
  <c r="G104" i="9" s="1"/>
  <c r="G55" i="10"/>
  <c r="L43" i="10"/>
  <c r="G37" i="10"/>
  <c r="E60" i="10"/>
  <c r="I78" i="4"/>
  <c r="C76" i="4"/>
  <c r="C78" i="4" s="1"/>
  <c r="G76" i="4"/>
  <c r="G78" i="4" s="1"/>
  <c r="E76" i="4"/>
  <c r="E78" i="4" s="1"/>
  <c r="K76" i="4"/>
  <c r="K78" i="4" s="1"/>
  <c r="E28" i="4"/>
  <c r="G40" i="4"/>
  <c r="E68" i="4"/>
  <c r="G68" i="4"/>
  <c r="C68" i="4"/>
  <c r="K16" i="4"/>
  <c r="E49" i="4"/>
  <c r="D15" i="8"/>
  <c r="I3" i="10"/>
  <c r="I2" i="4"/>
  <c r="K2" i="2"/>
  <c r="I2" i="9"/>
  <c r="J17" i="10"/>
  <c r="D2" i="8"/>
  <c r="D8" i="8" s="1"/>
  <c r="I84" i="9"/>
  <c r="C49" i="4"/>
  <c r="C84" i="9"/>
  <c r="H43" i="10"/>
  <c r="L49" i="10"/>
  <c r="H47" i="10"/>
  <c r="H51" i="10"/>
  <c r="G142" i="9"/>
  <c r="H49" i="10"/>
  <c r="G64" i="10"/>
  <c r="H53" i="10"/>
  <c r="H41" i="10"/>
  <c r="H45" i="10"/>
  <c r="G11" i="10"/>
  <c r="K55" i="10"/>
  <c r="L25" i="10"/>
  <c r="K142" i="9"/>
  <c r="E96" i="10"/>
  <c r="L53" i="10"/>
  <c r="D25" i="10"/>
  <c r="L51" i="10"/>
  <c r="L41" i="10"/>
  <c r="L45" i="10"/>
  <c r="L47" i="10"/>
  <c r="K64" i="10"/>
  <c r="D17" i="10"/>
  <c r="H25" i="10"/>
  <c r="C300" i="6"/>
  <c r="C382" i="6" s="1"/>
  <c r="C383" i="6" s="1"/>
  <c r="C16" i="4"/>
  <c r="K9" i="4"/>
  <c r="G24" i="4"/>
  <c r="G36" i="9" s="1"/>
  <c r="F9" i="10"/>
  <c r="E97" i="9"/>
  <c r="J13" i="10"/>
  <c r="F41" i="10"/>
  <c r="E142" i="9"/>
  <c r="F47" i="10"/>
  <c r="F53" i="10"/>
  <c r="E55" i="10"/>
  <c r="F45" i="10"/>
  <c r="F51" i="10"/>
  <c r="F43" i="10"/>
  <c r="F49" i="10"/>
  <c r="E64" i="10"/>
  <c r="H9" i="10"/>
  <c r="I97" i="9"/>
  <c r="D7" i="10"/>
  <c r="C41" i="10"/>
  <c r="E65" i="9"/>
  <c r="C11" i="10"/>
  <c r="D13" i="10"/>
  <c r="D21" i="10"/>
  <c r="I41" i="10"/>
  <c r="I11" i="10"/>
  <c r="I65" i="9"/>
  <c r="J7" i="10"/>
  <c r="K65" i="9"/>
  <c r="J21" i="10"/>
  <c r="J25" i="10"/>
  <c r="D9" i="10"/>
  <c r="C97" i="9"/>
  <c r="J9" i="10"/>
  <c r="L9" i="10"/>
  <c r="K97" i="9"/>
  <c r="K11" i="10"/>
  <c r="B58" i="5"/>
  <c r="B66" i="5" s="1"/>
  <c r="B83" i="5" s="1"/>
  <c r="B89" i="5" s="1"/>
  <c r="I16" i="4"/>
  <c r="K30" i="9"/>
  <c r="G9" i="4"/>
  <c r="B15" i="8"/>
  <c r="I24" i="4"/>
  <c r="C64" i="4"/>
  <c r="G64" i="4"/>
  <c r="E64" i="4"/>
  <c r="K64" i="4"/>
  <c r="K28" i="4"/>
  <c r="G58" i="4"/>
  <c r="C28" i="4"/>
  <c r="C24" i="4"/>
  <c r="I9" i="4"/>
  <c r="I70" i="4"/>
  <c r="G28" i="4"/>
  <c r="G16" i="4"/>
  <c r="E15" i="4"/>
  <c r="E9" i="4"/>
  <c r="K58" i="4"/>
  <c r="I28" i="4"/>
  <c r="C9" i="4"/>
  <c r="E24" i="4"/>
  <c r="C183" i="6"/>
  <c r="I58" i="4" l="1"/>
  <c r="E15" i="10"/>
  <c r="I36" i="9"/>
  <c r="C33" i="9"/>
  <c r="I33" i="9"/>
  <c r="E36" i="9"/>
  <c r="G33" i="9"/>
  <c r="C36" i="9"/>
  <c r="E33" i="9"/>
  <c r="G15" i="10"/>
  <c r="H96" i="10"/>
  <c r="H84" i="10"/>
  <c r="H55" i="10"/>
  <c r="L55" i="10"/>
  <c r="L92" i="10"/>
  <c r="I37" i="10"/>
  <c r="G60" i="10"/>
  <c r="K57" i="9"/>
  <c r="K79" i="4"/>
  <c r="E58" i="4"/>
  <c r="G57" i="9"/>
  <c r="K54" i="9"/>
  <c r="K42" i="9"/>
  <c r="C58" i="4"/>
  <c r="I40" i="4"/>
  <c r="E104" i="9"/>
  <c r="C104" i="9"/>
  <c r="K104" i="9"/>
  <c r="I104" i="9"/>
  <c r="F55" i="10"/>
  <c r="E57" i="10"/>
  <c r="I79" i="4"/>
  <c r="H80" i="10"/>
  <c r="H88" i="10"/>
  <c r="H70" i="10"/>
  <c r="K2" i="4"/>
  <c r="K3" i="10"/>
  <c r="K2" i="9"/>
  <c r="F2" i="8"/>
  <c r="F8" i="8" s="1"/>
  <c r="H74" i="10"/>
  <c r="H68" i="10"/>
  <c r="H66" i="10"/>
  <c r="H76" i="10"/>
  <c r="G78" i="10"/>
  <c r="H64" i="10"/>
  <c r="H11" i="10"/>
  <c r="H72" i="10"/>
  <c r="L76" i="10"/>
  <c r="C54" i="9"/>
  <c r="C57" i="9"/>
  <c r="H92" i="10"/>
  <c r="L84" i="10"/>
  <c r="L88" i="10"/>
  <c r="L80" i="10"/>
  <c r="L74" i="10"/>
  <c r="L96" i="10"/>
  <c r="L70" i="10"/>
  <c r="L64" i="10"/>
  <c r="K78" i="10"/>
  <c r="L66" i="10"/>
  <c r="L68" i="10"/>
  <c r="L72" i="10"/>
  <c r="K18" i="4"/>
  <c r="K39" i="9"/>
  <c r="I57" i="9"/>
  <c r="G30" i="9"/>
  <c r="G42" i="9"/>
  <c r="G39" i="9"/>
  <c r="I54" i="9"/>
  <c r="F84" i="10"/>
  <c r="F74" i="10"/>
  <c r="F80" i="10"/>
  <c r="F70" i="10"/>
  <c r="F72" i="10"/>
  <c r="F64" i="10"/>
  <c r="E78" i="10"/>
  <c r="F92" i="10"/>
  <c r="F66" i="10"/>
  <c r="F68" i="10"/>
  <c r="F76" i="10"/>
  <c r="F88" i="10"/>
  <c r="F96" i="10"/>
  <c r="J51" i="10"/>
  <c r="I142" i="9"/>
  <c r="J41" i="10"/>
  <c r="I55" i="10"/>
  <c r="I64" i="10"/>
  <c r="J47" i="10"/>
  <c r="J49" i="10"/>
  <c r="J45" i="10"/>
  <c r="J53" i="10"/>
  <c r="J43" i="10"/>
  <c r="J11" i="10"/>
  <c r="I15" i="10"/>
  <c r="D11" i="10"/>
  <c r="C15" i="10"/>
  <c r="D43" i="10"/>
  <c r="D47" i="10"/>
  <c r="D41" i="10"/>
  <c r="D45" i="10"/>
  <c r="C64" i="10"/>
  <c r="C142" i="9"/>
  <c r="C55" i="10"/>
  <c r="D49" i="10"/>
  <c r="D51" i="10"/>
  <c r="D53" i="10"/>
  <c r="K15" i="10"/>
  <c r="L11" i="10"/>
  <c r="G18" i="4"/>
  <c r="G79" i="4"/>
  <c r="E30" i="4"/>
  <c r="E30" i="9"/>
  <c r="K23" i="9"/>
  <c r="I137" i="9"/>
  <c r="I80" i="4"/>
  <c r="I73" i="4"/>
  <c r="I127" i="9"/>
  <c r="I130" i="9" s="1"/>
  <c r="I134" i="9" s="1"/>
  <c r="I48" i="9"/>
  <c r="K70" i="4"/>
  <c r="C30" i="4"/>
  <c r="C30" i="9"/>
  <c r="G70" i="4"/>
  <c r="E79" i="4"/>
  <c r="I30" i="4"/>
  <c r="I30" i="9"/>
  <c r="C39" i="9"/>
  <c r="C42" i="9"/>
  <c r="C18" i="4"/>
  <c r="E39" i="9"/>
  <c r="E42" i="9"/>
  <c r="E16" i="4"/>
  <c r="I42" i="9"/>
  <c r="I18" i="4"/>
  <c r="I39" i="9"/>
  <c r="K30" i="4"/>
  <c r="G54" i="9"/>
  <c r="C70" i="4"/>
  <c r="E70" i="4"/>
  <c r="I20" i="9"/>
  <c r="G30" i="4"/>
  <c r="K76" i="9" l="1"/>
  <c r="K20" i="9"/>
  <c r="I76" i="9"/>
  <c r="H15" i="10"/>
  <c r="E19" i="10"/>
  <c r="E108" i="9"/>
  <c r="E113" i="9" s="1"/>
  <c r="E115" i="9" s="1"/>
  <c r="E17" i="9"/>
  <c r="E14" i="9"/>
  <c r="K57" i="10"/>
  <c r="G108" i="9"/>
  <c r="G113" i="9" s="1"/>
  <c r="G115" i="9" s="1"/>
  <c r="G17" i="9"/>
  <c r="G19" i="10"/>
  <c r="G23" i="10" s="1"/>
  <c r="F15" i="10"/>
  <c r="H78" i="10"/>
  <c r="G57" i="10"/>
  <c r="I60" i="10"/>
  <c r="K37" i="10"/>
  <c r="G76" i="9"/>
  <c r="G20" i="9"/>
  <c r="G14" i="9"/>
  <c r="E76" i="9"/>
  <c r="F3" i="8"/>
  <c r="L7" i="4"/>
  <c r="H3" i="8"/>
  <c r="E20" i="9"/>
  <c r="K40" i="4"/>
  <c r="B3" i="8"/>
  <c r="H9" i="4"/>
  <c r="D3" i="8"/>
  <c r="J55" i="10"/>
  <c r="I57" i="10"/>
  <c r="D55" i="10"/>
  <c r="C57" i="10"/>
  <c r="C17" i="9"/>
  <c r="H5" i="4"/>
  <c r="H2" i="8"/>
  <c r="H8" i="8" s="1"/>
  <c r="K108" i="9"/>
  <c r="K17" i="9"/>
  <c r="K14" i="9"/>
  <c r="I108" i="9"/>
  <c r="I17" i="9"/>
  <c r="I14" i="9"/>
  <c r="G82" i="10"/>
  <c r="L4" i="4"/>
  <c r="L13" i="4"/>
  <c r="L5" i="4"/>
  <c r="L15" i="4"/>
  <c r="L16" i="4"/>
  <c r="L9" i="4"/>
  <c r="L6" i="4"/>
  <c r="L8" i="4"/>
  <c r="L11" i="4"/>
  <c r="L18" i="4"/>
  <c r="K82" i="10"/>
  <c r="L78" i="10"/>
  <c r="L14" i="4"/>
  <c r="L12" i="4"/>
  <c r="H14" i="4"/>
  <c r="H13" i="4"/>
  <c r="H16" i="4"/>
  <c r="H7" i="4"/>
  <c r="H4" i="4"/>
  <c r="F78" i="10"/>
  <c r="E82" i="10"/>
  <c r="G68" i="9"/>
  <c r="D15" i="10"/>
  <c r="C19" i="10"/>
  <c r="I78" i="10"/>
  <c r="J72" i="10"/>
  <c r="J84" i="10"/>
  <c r="J80" i="10"/>
  <c r="J64" i="10"/>
  <c r="J92" i="10"/>
  <c r="J74" i="10"/>
  <c r="J76" i="10"/>
  <c r="J66" i="10"/>
  <c r="J68" i="10"/>
  <c r="J70" i="10"/>
  <c r="J96" i="10"/>
  <c r="J88" i="10"/>
  <c r="I19" i="10"/>
  <c r="I11" i="9" s="1"/>
  <c r="J15" i="10"/>
  <c r="I8" i="9"/>
  <c r="D84" i="10"/>
  <c r="D66" i="10"/>
  <c r="C78" i="10"/>
  <c r="D64" i="10"/>
  <c r="D72" i="10"/>
  <c r="D80" i="10"/>
  <c r="D68" i="10"/>
  <c r="D70" i="10"/>
  <c r="D74" i="10"/>
  <c r="D76" i="10"/>
  <c r="D92" i="10"/>
  <c r="D96" i="10"/>
  <c r="D88" i="10"/>
  <c r="L15" i="10"/>
  <c r="K19" i="10"/>
  <c r="K11" i="9" s="1"/>
  <c r="C108" i="9"/>
  <c r="H6" i="4"/>
  <c r="H12" i="4"/>
  <c r="H11" i="4"/>
  <c r="H15" i="4"/>
  <c r="H8" i="4"/>
  <c r="H18" i="4"/>
  <c r="I73" i="9"/>
  <c r="K8" i="9"/>
  <c r="J18" i="4"/>
  <c r="J6" i="4"/>
  <c r="J8" i="4"/>
  <c r="J14" i="4"/>
  <c r="J5" i="4"/>
  <c r="J4" i="4"/>
  <c r="J11" i="4"/>
  <c r="J13" i="4"/>
  <c r="J7" i="4"/>
  <c r="J15" i="4"/>
  <c r="J16" i="4"/>
  <c r="J12" i="4"/>
  <c r="E54" i="9"/>
  <c r="E57" i="9"/>
  <c r="K73" i="9"/>
  <c r="D18" i="4"/>
  <c r="E8" i="9"/>
  <c r="D4" i="4"/>
  <c r="D13" i="4"/>
  <c r="D12" i="4"/>
  <c r="D8" i="4"/>
  <c r="D6" i="4"/>
  <c r="D11" i="4"/>
  <c r="D15" i="4"/>
  <c r="D14" i="4"/>
  <c r="D5" i="4"/>
  <c r="D7" i="4"/>
  <c r="D16" i="4"/>
  <c r="E48" i="9"/>
  <c r="E137" i="9"/>
  <c r="E73" i="4"/>
  <c r="E127" i="9"/>
  <c r="E130" i="9" s="1"/>
  <c r="E134" i="9" s="1"/>
  <c r="G23" i="9"/>
  <c r="E80" i="4"/>
  <c r="C48" i="9"/>
  <c r="C73" i="4"/>
  <c r="C127" i="9"/>
  <c r="C130" i="9" s="1"/>
  <c r="C134" i="9" s="1"/>
  <c r="E23" i="9"/>
  <c r="C80" i="4"/>
  <c r="C137" i="9"/>
  <c r="K51" i="9"/>
  <c r="K34" i="4"/>
  <c r="D9" i="4"/>
  <c r="I34" i="4"/>
  <c r="I51" i="9"/>
  <c r="G48" i="9"/>
  <c r="I23" i="9"/>
  <c r="G73" i="4"/>
  <c r="G80" i="4"/>
  <c r="G137" i="9"/>
  <c r="G127" i="9"/>
  <c r="G130" i="9" s="1"/>
  <c r="G134" i="9" s="1"/>
  <c r="I139" i="9"/>
  <c r="I144" i="9" s="1"/>
  <c r="E34" i="4"/>
  <c r="E51" i="9"/>
  <c r="G34" i="4"/>
  <c r="G51" i="9"/>
  <c r="J9" i="4"/>
  <c r="E18" i="4"/>
  <c r="C51" i="9"/>
  <c r="C34" i="4"/>
  <c r="K48" i="9"/>
  <c r="K80" i="4"/>
  <c r="K73" i="4"/>
  <c r="K127" i="9"/>
  <c r="K130" i="9" s="1"/>
  <c r="K134" i="9" s="1"/>
  <c r="K137" i="9"/>
  <c r="E23" i="10" l="1"/>
  <c r="E11" i="9"/>
  <c r="H19" i="10"/>
  <c r="F19" i="10"/>
  <c r="H82" i="10"/>
  <c r="G86" i="10"/>
  <c r="K60" i="10"/>
  <c r="F16" i="4"/>
  <c r="H30" i="4"/>
  <c r="F30" i="4"/>
  <c r="I81" i="4"/>
  <c r="D30" i="4"/>
  <c r="L30" i="4"/>
  <c r="K81" i="4"/>
  <c r="K113" i="9"/>
  <c r="K115" i="9" s="1"/>
  <c r="C113" i="9"/>
  <c r="C115" i="9" s="1"/>
  <c r="I113" i="9"/>
  <c r="I115" i="9" s="1"/>
  <c r="L82" i="10"/>
  <c r="K86" i="10"/>
  <c r="E81" i="4"/>
  <c r="F82" i="10"/>
  <c r="E86" i="10"/>
  <c r="K23" i="10"/>
  <c r="L19" i="10"/>
  <c r="C82" i="10"/>
  <c r="D78" i="10"/>
  <c r="E68" i="9"/>
  <c r="I82" i="10"/>
  <c r="I68" i="9"/>
  <c r="J78" i="10"/>
  <c r="K68" i="9"/>
  <c r="C23" i="10"/>
  <c r="D19" i="10"/>
  <c r="H23" i="10"/>
  <c r="G27" i="10"/>
  <c r="J19" i="10"/>
  <c r="I23" i="10"/>
  <c r="E139" i="9"/>
  <c r="E144" i="9" s="1"/>
  <c r="G81" i="4"/>
  <c r="J34" i="4"/>
  <c r="J27" i="4"/>
  <c r="J26" i="4"/>
  <c r="J23" i="4"/>
  <c r="J32" i="4"/>
  <c r="J22" i="4"/>
  <c r="J28" i="4"/>
  <c r="J24" i="4"/>
  <c r="G139" i="9"/>
  <c r="G144" i="9" s="1"/>
  <c r="H34" i="4"/>
  <c r="H22" i="4"/>
  <c r="H23" i="4"/>
  <c r="H27" i="4"/>
  <c r="H24" i="4"/>
  <c r="H32" i="4"/>
  <c r="H26" i="4"/>
  <c r="H28" i="4"/>
  <c r="D34" i="4"/>
  <c r="D27" i="4"/>
  <c r="D32" i="4"/>
  <c r="D23" i="4"/>
  <c r="D22" i="4"/>
  <c r="D26" i="4"/>
  <c r="D28" i="4"/>
  <c r="D24" i="4"/>
  <c r="G8" i="9"/>
  <c r="F12" i="4"/>
  <c r="E73" i="9"/>
  <c r="F14" i="4"/>
  <c r="F18" i="4"/>
  <c r="G11" i="9"/>
  <c r="F4" i="4"/>
  <c r="F6" i="4"/>
  <c r="F8" i="4"/>
  <c r="F5" i="4"/>
  <c r="F11" i="4"/>
  <c r="F7" i="4"/>
  <c r="F13" i="4"/>
  <c r="F9" i="4"/>
  <c r="F15" i="4"/>
  <c r="G73" i="9"/>
  <c r="K139" i="9"/>
  <c r="K144" i="9" s="1"/>
  <c r="F26" i="4"/>
  <c r="F23" i="4"/>
  <c r="F34" i="4"/>
  <c r="F27" i="4"/>
  <c r="F28" i="4"/>
  <c r="F32" i="4"/>
  <c r="F22" i="4"/>
  <c r="F24" i="4"/>
  <c r="J30" i="4"/>
  <c r="L34" i="4"/>
  <c r="L32" i="4"/>
  <c r="L23" i="4"/>
  <c r="L22" i="4"/>
  <c r="L24" i="4"/>
  <c r="L27" i="4"/>
  <c r="L26" i="4"/>
  <c r="L28" i="4"/>
  <c r="C139" i="9"/>
  <c r="C144" i="9" s="1"/>
  <c r="E27" i="10" l="1"/>
  <c r="F23" i="10"/>
  <c r="G90" i="10"/>
  <c r="H86" i="10"/>
  <c r="K90" i="10"/>
  <c r="L86" i="10"/>
  <c r="E90" i="10"/>
  <c r="F86" i="10"/>
  <c r="I27" i="10"/>
  <c r="J23" i="10"/>
  <c r="D82" i="10"/>
  <c r="C86" i="10"/>
  <c r="J82" i="10"/>
  <c r="I86" i="10"/>
  <c r="G31" i="10"/>
  <c r="H29" i="10"/>
  <c r="H27" i="10"/>
  <c r="L23" i="10"/>
  <c r="K27" i="10"/>
  <c r="D23" i="10"/>
  <c r="C27" i="10"/>
  <c r="G94" i="10" l="1"/>
  <c r="F29" i="10"/>
  <c r="E31" i="10"/>
  <c r="F27" i="10"/>
  <c r="H90" i="10"/>
  <c r="G33" i="10"/>
  <c r="K94" i="10"/>
  <c r="L90" i="10"/>
  <c r="E94" i="10"/>
  <c r="F90" i="10"/>
  <c r="J86" i="10"/>
  <c r="I90" i="10"/>
  <c r="L27" i="10"/>
  <c r="L29" i="10"/>
  <c r="K31" i="10"/>
  <c r="D9" i="8"/>
  <c r="H31" i="10"/>
  <c r="G5" i="9"/>
  <c r="G98" i="10"/>
  <c r="D86" i="10"/>
  <c r="C90" i="10"/>
  <c r="D27" i="10"/>
  <c r="C31" i="10"/>
  <c r="D29" i="10"/>
  <c r="I31" i="10"/>
  <c r="J27" i="10"/>
  <c r="J29" i="10"/>
  <c r="H94" i="10" l="1"/>
  <c r="E33" i="10"/>
  <c r="F31" i="10"/>
  <c r="E5" i="9"/>
  <c r="B9" i="8"/>
  <c r="I33" i="10"/>
  <c r="K33" i="10"/>
  <c r="D31" i="10"/>
  <c r="C33" i="10"/>
  <c r="L94" i="10"/>
  <c r="K98" i="10"/>
  <c r="E98" i="10"/>
  <c r="F94" i="10"/>
  <c r="F9" i="8"/>
  <c r="J31" i="10"/>
  <c r="I5" i="9"/>
  <c r="G102" i="10"/>
  <c r="H98" i="10"/>
  <c r="H100" i="10"/>
  <c r="C94" i="10"/>
  <c r="D90" i="10"/>
  <c r="H9" i="8"/>
  <c r="L31" i="10"/>
  <c r="K5" i="9"/>
  <c r="D13" i="8"/>
  <c r="D20" i="8" s="1"/>
  <c r="D29" i="8"/>
  <c r="D30" i="8" s="1"/>
  <c r="I94" i="10"/>
  <c r="J90" i="10"/>
  <c r="B29" i="8" l="1"/>
  <c r="B30" i="8" s="1"/>
  <c r="B13" i="8"/>
  <c r="B20" i="8" s="1"/>
  <c r="H102" i="10"/>
  <c r="G104" i="10"/>
  <c r="L98" i="10"/>
  <c r="K102" i="10"/>
  <c r="L100" i="10"/>
  <c r="D32" i="8"/>
  <c r="D34" i="8" s="1"/>
  <c r="F98" i="10"/>
  <c r="F100" i="10"/>
  <c r="E102" i="10"/>
  <c r="F13" i="8"/>
  <c r="F20" i="8" s="1"/>
  <c r="F29" i="8"/>
  <c r="F30" i="8" s="1"/>
  <c r="J94" i="10"/>
  <c r="I98" i="10"/>
  <c r="C98" i="10"/>
  <c r="D94" i="10"/>
  <c r="H13" i="8"/>
  <c r="H20" i="8" s="1"/>
  <c r="H29" i="8"/>
  <c r="H30" i="8" s="1"/>
  <c r="B32" i="8" l="1"/>
  <c r="B34" i="8" s="1"/>
  <c r="F102" i="10"/>
  <c r="E104" i="10"/>
  <c r="L102" i="10"/>
  <c r="K104" i="10"/>
  <c r="F32" i="8"/>
  <c r="F34" i="8" s="1"/>
  <c r="C102" i="10"/>
  <c r="D98" i="10"/>
  <c r="D100" i="10"/>
  <c r="J98" i="10"/>
  <c r="I102" i="10"/>
  <c r="J100" i="10"/>
  <c r="H32" i="8"/>
  <c r="H34" i="8" s="1"/>
  <c r="J102" i="10" l="1"/>
  <c r="I104" i="10"/>
  <c r="D102" i="10"/>
  <c r="C104" i="10"/>
</calcChain>
</file>

<file path=xl/sharedStrings.xml><?xml version="1.0" encoding="utf-8"?>
<sst xmlns="http://schemas.openxmlformats.org/spreadsheetml/2006/main" count="1043" uniqueCount="579">
  <si>
    <t>Crediti comm. a m/l</t>
  </si>
  <si>
    <t>Finanziamenti onerosi a bt</t>
  </si>
  <si>
    <t>Finanziamenti onerosi a m/l</t>
  </si>
  <si>
    <t>Impieghi onerosi a bt</t>
  </si>
  <si>
    <t>Impieghi onerosi a m/l</t>
  </si>
  <si>
    <t>TOTALE IMPIEGHI ONEROSI</t>
  </si>
  <si>
    <t>PFN (D)</t>
  </si>
  <si>
    <t>PN (E)</t>
  </si>
  <si>
    <t>CION (NET ASSETS)</t>
  </si>
  <si>
    <t>D + E</t>
  </si>
  <si>
    <t>per servizi (variabili)</t>
  </si>
  <si>
    <t>costi per servizi (fissi)</t>
  </si>
  <si>
    <t>2) variazione delle rimanenze di prodotti in corso di lavorazione</t>
  </si>
  <si>
    <t>d) svalutazione dei crediti compresi nell'attivo circolante</t>
  </si>
  <si>
    <t>11) variazione delle rimanenze di materie prime, sussidiarie</t>
  </si>
  <si>
    <t>variazione delle rimanenze di prodotti in corso di lavorazione</t>
  </si>
  <si>
    <t>variazione delle rimanenze di materie prime, sussidiarie</t>
  </si>
  <si>
    <t>oneri diversi di gestione (variabili)</t>
  </si>
  <si>
    <t>oneri diversi di gestione (fissi)</t>
  </si>
  <si>
    <t>b) da titoli iscritti nelle imm.ni che non costituiscono part.</t>
  </si>
  <si>
    <t>c) da titoli iscritti nell'attivo circolante che non costituiscono part.</t>
  </si>
  <si>
    <t>c) di titoli iscritti all'attivo circolante che non costituiscono part.</t>
  </si>
  <si>
    <t>REDDITO NETTO (UTILE/PERDITA)</t>
  </si>
  <si>
    <t>CONTO ECONOMICO A CV E CF</t>
  </si>
  <si>
    <t>Ricavi di Vendita</t>
  </si>
  <si>
    <t>Costi variabili di produzione</t>
  </si>
  <si>
    <t>MdC</t>
  </si>
  <si>
    <t>Costi fissi</t>
  </si>
  <si>
    <t>R.o.g.c.</t>
  </si>
  <si>
    <t>Proventi/oneri patri.</t>
  </si>
  <si>
    <t>R.o.</t>
  </si>
  <si>
    <t>Proventi/oneri fin.</t>
  </si>
  <si>
    <t>R. di comp.</t>
  </si>
  <si>
    <t>Proventi/oneri straord.</t>
  </si>
  <si>
    <t>R.A.I.</t>
  </si>
  <si>
    <t>R.N.</t>
  </si>
  <si>
    <t>imposte</t>
  </si>
  <si>
    <t>CONTO ECONOMICO A RICAVI E COSTO DEL VENDUTO</t>
  </si>
  <si>
    <t>Costo del Venduto</t>
  </si>
  <si>
    <t>CONTO ECONOMICO A VALORE AGGIUNTO</t>
  </si>
  <si>
    <t>Costi di terze economie</t>
  </si>
  <si>
    <t>VALORE AGGIUNTO</t>
  </si>
  <si>
    <t>Costo del personale</t>
  </si>
  <si>
    <t>Ammortamenti</t>
  </si>
  <si>
    <t>MARGINE OPERATIVO LORDO (EBITDA)</t>
  </si>
  <si>
    <t>R.o.g.c. (EBIT)</t>
  </si>
  <si>
    <t>INDICI DI BILANCIO</t>
  </si>
  <si>
    <t>REDDITIVITA'</t>
  </si>
  <si>
    <t>ROE</t>
  </si>
  <si>
    <t>RN(t) / PN(t-1)</t>
  </si>
  <si>
    <t>ROI</t>
  </si>
  <si>
    <t>ROGC(t) / CIGC (t-1)</t>
  </si>
  <si>
    <t>ROA</t>
  </si>
  <si>
    <t>RO(t) / CI(t-1)</t>
  </si>
  <si>
    <t>RONA</t>
  </si>
  <si>
    <t>ROS</t>
  </si>
  <si>
    <t>TASSO DI ROT. DEL C.I.</t>
  </si>
  <si>
    <t>RICAVI(t) / CION (t-1)</t>
  </si>
  <si>
    <t>SOLVIBILITA'</t>
  </si>
  <si>
    <t>(LI + LD) / PASS.bt</t>
  </si>
  <si>
    <t>MARGINE DI TESORERIA</t>
  </si>
  <si>
    <t>(LI + LD) - PASS.bt</t>
  </si>
  <si>
    <t>ATT.bt / PASS.bt</t>
  </si>
  <si>
    <t>CCN</t>
  </si>
  <si>
    <t>ATT.bt - PASS.bt</t>
  </si>
  <si>
    <t>SOLIDITA'</t>
  </si>
  <si>
    <t>D/E</t>
  </si>
  <si>
    <t>PFN / MP</t>
  </si>
  <si>
    <t>GRADO DI INDEBITAMENTO</t>
  </si>
  <si>
    <t>MT / MP</t>
  </si>
  <si>
    <t>MARGINE DI STRUTTURA</t>
  </si>
  <si>
    <t>MP - AFN</t>
  </si>
  <si>
    <t>MP / AFN</t>
  </si>
  <si>
    <t>SVILUPPO</t>
  </si>
  <si>
    <t>OPERATIVO</t>
  </si>
  <si>
    <t>DELTA FATTURATO</t>
  </si>
  <si>
    <t>STRUTTURALE</t>
  </si>
  <si>
    <t>DELTA CAPITALE INVESTITO</t>
  </si>
  <si>
    <t>DELTA VALORE AGGIUNTO</t>
  </si>
  <si>
    <t>DELTA CION</t>
  </si>
  <si>
    <t>gg medi incasso crediti</t>
  </si>
  <si>
    <t>gg medi pagamento fornitori</t>
  </si>
  <si>
    <t>gg medi stoccaggio magazzino</t>
  </si>
  <si>
    <t>Fatt. Bep</t>
  </si>
  <si>
    <t>Margine di sicurezza</t>
  </si>
  <si>
    <t>FLUSSI DI CASSA</t>
  </si>
  <si>
    <t>scrivere 0 se si vuole delta cassa (PFN di bt)</t>
  </si>
  <si>
    <t>scrivere 1 se si vuole delta PFN complessiva</t>
  </si>
  <si>
    <t>Delta PFN</t>
  </si>
  <si>
    <t>Utile (perdita) dell'esercizio</t>
  </si>
  <si>
    <t>Flusso di cassa della G. reddituale</t>
  </si>
  <si>
    <t>+/- Delta crediti comm. a b/t</t>
  </si>
  <si>
    <t>+/- Delta Ratei e risconti attivi</t>
  </si>
  <si>
    <t>+/- Delta Rimanenze</t>
  </si>
  <si>
    <t>+/- Delta debiti comm. a b/t</t>
  </si>
  <si>
    <t>+/- Delta ratei e risconti passivi</t>
  </si>
  <si>
    <t>Flusso di cassa della G. corrente</t>
  </si>
  <si>
    <t>+/- Delta imm.ni immateriali</t>
  </si>
  <si>
    <t>+/- Delta imm.ni materiali</t>
  </si>
  <si>
    <t>+/- Delta imm.finanziarie</t>
  </si>
  <si>
    <t>+/- Delta debiti fin. a m/l</t>
  </si>
  <si>
    <t>+/- Delta debiti comm. a m/l</t>
  </si>
  <si>
    <t>+/- Delta Fondi per rischi e oneri</t>
  </si>
  <si>
    <t>+/- Delta Trattamento di fine rapporto</t>
  </si>
  <si>
    <t>+/- Delta Patrimonio Netto</t>
  </si>
  <si>
    <t>Flusso di cassa della G. del consolidato</t>
  </si>
  <si>
    <t>FLUSSO DI CASSA NETTO</t>
  </si>
  <si>
    <t>Tot. Crediti comm a bt</t>
  </si>
  <si>
    <t>Imm. Finanziarie</t>
  </si>
  <si>
    <t>Altri deb comm. a m/l</t>
  </si>
  <si>
    <t>Lid. Diff/Ricavi giornalieri</t>
  </si>
  <si>
    <t>Debiti comm tot/</t>
  </si>
  <si>
    <t>Rimanenze MP/Consumo MP giornaliero</t>
  </si>
  <si>
    <t>(Fatt.(t) -Fatt. Bep)/Fatt. (t)</t>
  </si>
  <si>
    <t>Imm.ni Finanziarie caratt.</t>
  </si>
  <si>
    <t>Imm.ni Finanziarie patrim.</t>
  </si>
  <si>
    <t>Liquidità differite caratt.</t>
  </si>
  <si>
    <t>Liquidità differite patrim.</t>
  </si>
  <si>
    <t>Totale Liquidità differite</t>
  </si>
  <si>
    <t>Totale Imm.ni Finanziarie</t>
  </si>
  <si>
    <t>(CF)/(1-CV/ricavi)</t>
  </si>
  <si>
    <t>LI / PASS.bt</t>
  </si>
  <si>
    <t>ANALISI DI SENSITIVITA'</t>
  </si>
  <si>
    <t>Grado di Leva Operativa</t>
  </si>
  <si>
    <t>VALUTAZIONE DELLE STRATEGIE</t>
  </si>
  <si>
    <t>Ke</t>
  </si>
  <si>
    <t>TASSO FREE RISK</t>
  </si>
  <si>
    <t>b</t>
  </si>
  <si>
    <t>Formula di Hamada</t>
  </si>
  <si>
    <t>WACC</t>
  </si>
  <si>
    <t>EVA</t>
  </si>
  <si>
    <t>Tasso Free Risk + Beta x Tasso Medio</t>
  </si>
  <si>
    <t>unlevered</t>
  </si>
  <si>
    <t>Beta unlevered x [ 1 + ( D / E ) ( 1 - t )]</t>
  </si>
  <si>
    <t>Ke * E / ( D + E ) + i * ( 1 - t ) * D / ( D + E )</t>
  </si>
  <si>
    <t>i</t>
  </si>
  <si>
    <t>Market Risk Premium</t>
  </si>
  <si>
    <t>NOPAT</t>
  </si>
  <si>
    <t xml:space="preserve"> ( NOPAT/NA - WACC ) * NA</t>
  </si>
  <si>
    <t>MDC / ROGC</t>
  </si>
  <si>
    <t>Imposte medie</t>
  </si>
  <si>
    <t>PFN a breve termine</t>
  </si>
  <si>
    <t>PFN complessiva</t>
  </si>
  <si>
    <t>VARIAZIONE BT</t>
  </si>
  <si>
    <t>VARIAZIONE TOTALE</t>
  </si>
  <si>
    <r>
      <t xml:space="preserve">V - </t>
    </r>
    <r>
      <rPr>
        <i/>
        <sz val="10"/>
        <rFont val="Arial"/>
        <family val="2"/>
      </rPr>
      <t>Riserve statutarie</t>
    </r>
  </si>
  <si>
    <t>3) debiti verso soci per finanziamenti</t>
  </si>
  <si>
    <t>4) debiti verso banche</t>
  </si>
  <si>
    <t>5) debiti verso altri finanziatori</t>
  </si>
  <si>
    <t>6) acconti</t>
  </si>
  <si>
    <t>7) debiti verso fornitori</t>
  </si>
  <si>
    <t>8) debiti rappresentati da titoli di credito</t>
  </si>
  <si>
    <t>9) debiti verso imprese controllate</t>
  </si>
  <si>
    <t>10) debiti verso imprese collegate</t>
  </si>
  <si>
    <t>11) debiti verso controllanti</t>
  </si>
  <si>
    <t>12) debiti tributari</t>
  </si>
  <si>
    <t>13) debiti verso istituti di previdenza e di sicurezza sociale</t>
  </si>
  <si>
    <t>14) altri debiti</t>
  </si>
  <si>
    <t>a) da crediti iscritti nelle immobilizzazioni</t>
  </si>
  <si>
    <t>17 bis) Utile e perdite su cambi</t>
  </si>
  <si>
    <t>Totale (15+16-17+17bis)</t>
  </si>
  <si>
    <t>Debiti verso soci per finanziamenti</t>
  </si>
  <si>
    <t>2 bis) debiti verso soci per finanziamenti</t>
  </si>
  <si>
    <t>Utile e perdite su cambi</t>
  </si>
  <si>
    <t>ordinari</t>
  </si>
  <si>
    <t>STATO PATRIMONIALE</t>
  </si>
  <si>
    <t>natura</t>
  </si>
  <si>
    <t>ATTIVO</t>
  </si>
  <si>
    <t>A) Crediti verso soci per versamenti ancora dovuti</t>
  </si>
  <si>
    <t>esigibili ENTRO l'esercizio successivo</t>
  </si>
  <si>
    <t>esigibili OLTRE l'esercizio successivo</t>
  </si>
  <si>
    <t>B) Immobilizzazioni</t>
  </si>
  <si>
    <r>
      <t xml:space="preserve">I - </t>
    </r>
    <r>
      <rPr>
        <i/>
        <sz val="10"/>
        <rFont val="Arial"/>
        <family val="2"/>
      </rPr>
      <t>Immobilizzazioni immateriali</t>
    </r>
  </si>
  <si>
    <t>1) costi di impianto e di ampliamento</t>
  </si>
  <si>
    <t>4) concessioni, licenze,marchi e diritti simili</t>
  </si>
  <si>
    <t>5) avviamento</t>
  </si>
  <si>
    <t>6) immmobilizzazioni in corso e acconti</t>
  </si>
  <si>
    <t>7) altre</t>
  </si>
  <si>
    <t>Totale</t>
  </si>
  <si>
    <r>
      <t xml:space="preserve">II - </t>
    </r>
    <r>
      <rPr>
        <i/>
        <sz val="10"/>
        <rFont val="Arial"/>
        <family val="2"/>
      </rPr>
      <t>Immobilizzazioni materiali</t>
    </r>
  </si>
  <si>
    <t>1) terreni e fabbricati</t>
  </si>
  <si>
    <t>2) impianti e macchinario</t>
  </si>
  <si>
    <t xml:space="preserve">3) attrezzature industriali e commerciali </t>
  </si>
  <si>
    <t>4) altri beni</t>
  </si>
  <si>
    <t>5) immobilizzazioni in corso e acconti</t>
  </si>
  <si>
    <r>
      <t xml:space="preserve">III - </t>
    </r>
    <r>
      <rPr>
        <i/>
        <sz val="10"/>
        <rFont val="Arial"/>
        <family val="2"/>
      </rPr>
      <t>Immobilizzazioni finanziarie</t>
    </r>
  </si>
  <si>
    <t>1) partecipazioni in:</t>
  </si>
  <si>
    <t>a) imprese controllate</t>
  </si>
  <si>
    <t>b) imprese collegate</t>
  </si>
  <si>
    <t>c) altre controllanti</t>
  </si>
  <si>
    <t>2) crediti:</t>
  </si>
  <si>
    <t>a) verso imprese controllate</t>
  </si>
  <si>
    <t>fin.</t>
  </si>
  <si>
    <t>comm.</t>
  </si>
  <si>
    <t>b) verso imprese collegate</t>
  </si>
  <si>
    <t>c) verso controllanti</t>
  </si>
  <si>
    <t>d) verso altri</t>
  </si>
  <si>
    <t>3) altri titoli</t>
  </si>
  <si>
    <t>Totale immobilizzazioni (B)</t>
  </si>
  <si>
    <t>C) Attivo circolante</t>
  </si>
  <si>
    <r>
      <t xml:space="preserve">I - </t>
    </r>
    <r>
      <rPr>
        <i/>
        <sz val="10"/>
        <rFont val="Arial"/>
        <family val="2"/>
      </rPr>
      <t>Rimanenze</t>
    </r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</si>
  <si>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</si>
  <si>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</si>
  <si>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</si>
  <si>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</si>
  <si>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</si>
  <si>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r>
      <t xml:space="preserve">II - </t>
    </r>
    <r>
      <rPr>
        <i/>
        <sz val="10"/>
        <rFont val="Arial"/>
        <family val="2"/>
      </rPr>
      <t>Crediti</t>
    </r>
  </si>
  <si>
    <t>1) verso clienti</t>
  </si>
  <si>
    <t>2) verso imprese controllate</t>
  </si>
  <si>
    <t>3) verso imprese collegate</t>
  </si>
  <si>
    <t>4) verso controllanti</t>
  </si>
  <si>
    <r>
      <t xml:space="preserve">III - </t>
    </r>
    <r>
      <rPr>
        <i/>
        <sz val="10"/>
        <rFont val="Arial"/>
        <family val="2"/>
      </rPr>
      <t>Attività finanziarie</t>
    </r>
    <r>
      <rPr>
        <sz val="10"/>
        <rFont val="Arial"/>
        <family val="2"/>
      </rPr>
      <t xml:space="preserve"> che non costituiscono imm.ni</t>
    </r>
  </si>
  <si>
    <t>1) partecipazioni in imprese controllate</t>
  </si>
  <si>
    <t>2) partecipazioni in imprese collegate</t>
  </si>
  <si>
    <t>3) partecipazioni in imprese controllanti</t>
  </si>
  <si>
    <t>4) altre partecipazioni</t>
  </si>
  <si>
    <t>6) altri titoli</t>
  </si>
  <si>
    <r>
      <t xml:space="preserve">IV - </t>
    </r>
    <r>
      <rPr>
        <i/>
        <sz val="10"/>
        <rFont val="Arial"/>
        <family val="2"/>
      </rPr>
      <t>Disponibilità liquide</t>
    </r>
  </si>
  <si>
    <t>1) depositi bancari e postali</t>
  </si>
  <si>
    <t>2) assegni</t>
  </si>
  <si>
    <t>3) denaro e valori in cassa</t>
  </si>
  <si>
    <t>Totale attivo circolante ( C)</t>
  </si>
  <si>
    <t xml:space="preserve">D) Ratei e risconti </t>
  </si>
  <si>
    <t>TOTALE ATTIVO</t>
  </si>
  <si>
    <t>PASSIVO</t>
  </si>
  <si>
    <t>A) Patrimonio netto</t>
  </si>
  <si>
    <r>
      <t xml:space="preserve">I - </t>
    </r>
    <r>
      <rPr>
        <i/>
        <sz val="10"/>
        <rFont val="Arial"/>
        <family val="2"/>
      </rPr>
      <t>Capitale</t>
    </r>
  </si>
  <si>
    <r>
      <t xml:space="preserve">III - </t>
    </r>
    <r>
      <rPr>
        <i/>
        <sz val="10"/>
        <rFont val="Arial"/>
        <family val="2"/>
      </rPr>
      <t>Riserve di rivalutazione</t>
    </r>
  </si>
  <si>
    <r>
      <t xml:space="preserve">IV - </t>
    </r>
    <r>
      <rPr>
        <i/>
        <sz val="10"/>
        <rFont val="Arial"/>
        <family val="2"/>
      </rPr>
      <t>Riserva legale</t>
    </r>
  </si>
  <si>
    <r>
      <t xml:space="preserve">VIII - </t>
    </r>
    <r>
      <rPr>
        <i/>
        <sz val="10"/>
        <rFont val="Arial"/>
        <family val="2"/>
      </rPr>
      <t>Utili (perdite) portati a nuovo</t>
    </r>
  </si>
  <si>
    <r>
      <t xml:space="preserve">IX - </t>
    </r>
    <r>
      <rPr>
        <i/>
        <sz val="10"/>
        <rFont val="Arial"/>
        <family val="2"/>
      </rPr>
      <t>Utile (perdita) dell'esercizio</t>
    </r>
  </si>
  <si>
    <t>B) Fondi per rischi e oneri</t>
  </si>
  <si>
    <t>1) per trattamento di quiescenza e obblighi simili</t>
  </si>
  <si>
    <t>2) per imposte</t>
  </si>
  <si>
    <t>C) Trattamento di fine rapporto di lavoro subordinato</t>
  </si>
  <si>
    <t>D) Debiti</t>
  </si>
  <si>
    <t>1) obbligazioni</t>
  </si>
  <si>
    <t>2) obbligazioni convertibili</t>
  </si>
  <si>
    <t>E) Ratei e risconti</t>
  </si>
  <si>
    <t>CONTO ECONOMICO</t>
  </si>
  <si>
    <t>A) Valore della produzione</t>
  </si>
  <si>
    <t>1) ricavi delle vendite e delle prestazioni</t>
  </si>
  <si>
    <t>3) variazione dei lavori in corso su ordinazione</t>
  </si>
  <si>
    <t>4) incrementi di immobilizzazioni per lavori interni</t>
  </si>
  <si>
    <t>5) altri ricavi e proventi</t>
  </si>
  <si>
    <t>caratt.</t>
  </si>
  <si>
    <t>patrim.</t>
  </si>
  <si>
    <t>straor.</t>
  </si>
  <si>
    <t>B) Costi della produzione</t>
  </si>
  <si>
    <t>6) per materie prime, sussidiarie, di consumo e di merci</t>
  </si>
  <si>
    <t>7) per servizi</t>
  </si>
  <si>
    <t>8) per godimento di beni di terzi</t>
  </si>
  <si>
    <t>9) per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</si>
  <si>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</si>
  <si>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</si>
  <si>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</si>
  <si>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</si>
  <si>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</si>
  <si>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 ammortamenti e svalutazioni</t>
  </si>
  <si>
    <t>a) amm.to delle imm.ni immateriali</t>
  </si>
  <si>
    <t>b) amm.to delle imm.ni materiali</t>
  </si>
  <si>
    <t>c) altre svalutazioni delle imm.ni</t>
  </si>
  <si>
    <t>12) accantonamenti per rischi</t>
  </si>
  <si>
    <t>13) altri accantonamenti</t>
  </si>
  <si>
    <t>14) oneri diversi di gestione</t>
  </si>
  <si>
    <t>Differenza tra valore e costi della produzione (A - B)</t>
  </si>
  <si>
    <t>C) Proventi e oneri finanziari</t>
  </si>
  <si>
    <t>15) proventi da partecipazioni</t>
  </si>
  <si>
    <t>16) altri proventi finanziari</t>
  </si>
  <si>
    <t>d) proventi diversi dai precedenti</t>
  </si>
  <si>
    <t>17) interessi e altri oneri finanziari</t>
  </si>
  <si>
    <t>18) rivalutazioni</t>
  </si>
  <si>
    <t>a) di partecipazioni</t>
  </si>
  <si>
    <t>b) di imm.ni finanziarie che non costituiscono partecipazioni</t>
  </si>
  <si>
    <t>19) svalutazioni</t>
  </si>
  <si>
    <t>Totale delle rettifiche (18-19)</t>
  </si>
  <si>
    <t>20) proventi</t>
  </si>
  <si>
    <t>plusvalenze da alienazione</t>
  </si>
  <si>
    <t>altri</t>
  </si>
  <si>
    <t>21) oneri</t>
  </si>
  <si>
    <t>minusvalenze da alienazioni</t>
  </si>
  <si>
    <t>imposte relative a esercizi precedenti</t>
  </si>
  <si>
    <t>TOTALE PASSIVO + PN</t>
  </si>
  <si>
    <t>fisso</t>
  </si>
  <si>
    <t>var</t>
  </si>
  <si>
    <t xml:space="preserve">fisso </t>
  </si>
  <si>
    <t>var.</t>
  </si>
  <si>
    <t>Totale della partite straordinarie (20-21)</t>
  </si>
  <si>
    <t>STATO PATRIMONIALE FINANZIARIO</t>
  </si>
  <si>
    <t>Disponibilità liquide</t>
  </si>
  <si>
    <t>Totale liquidità immediate</t>
  </si>
  <si>
    <t>Crediti esigibili entro l'esercizio successivo</t>
  </si>
  <si>
    <t>7) Crediti in imm.finanziarie esigibili entro l'esercizio successivo:</t>
  </si>
  <si>
    <t>Totale liquidità differite</t>
  </si>
  <si>
    <t>Ratei e risconti</t>
  </si>
  <si>
    <t>Rimanenze</t>
  </si>
  <si>
    <t>Totale disponibilità</t>
  </si>
  <si>
    <t>TOTALE ATTIVO CORRENTE</t>
  </si>
  <si>
    <t>Immobilizzazioni immateriali</t>
  </si>
  <si>
    <t>Totale imm.ni immateriali</t>
  </si>
  <si>
    <t>Immobilizzazioni materiali</t>
  </si>
  <si>
    <t>Totale imm.ni materiali</t>
  </si>
  <si>
    <t>Immobilizzazioni finanziarie</t>
  </si>
  <si>
    <t>2) crediti in imm.ni finanziarie esigibili oltre l'esercizio successivo</t>
  </si>
  <si>
    <t>Totale imm.ni finanziarie</t>
  </si>
  <si>
    <t>Altri crediti esigibili oltre l'esercizio successivo</t>
  </si>
  <si>
    <t>Crediti verso soci</t>
  </si>
  <si>
    <t>Totale altri crediti a m/l</t>
  </si>
  <si>
    <t>TOTALE ATTIVO FISSO</t>
  </si>
  <si>
    <t>Debiti verso banche esigibili entro l'esercizio successivo</t>
  </si>
  <si>
    <t>Debiti verso altri finanziatori esigibili entro l'esercizio successivo</t>
  </si>
  <si>
    <t>obbligazioni a bt</t>
  </si>
  <si>
    <t>obbligazioni convertibili a bt</t>
  </si>
  <si>
    <t>altri debiti fin. a bt</t>
  </si>
  <si>
    <t>debiti rappresentati da titoli di credito</t>
  </si>
  <si>
    <t>debiti verso imprese controllate</t>
  </si>
  <si>
    <t>debiti verso imprese collegate</t>
  </si>
  <si>
    <t>debiti verso controllanti</t>
  </si>
  <si>
    <t>altri debiti fin.</t>
  </si>
  <si>
    <t>altri debiti comm. a bt</t>
  </si>
  <si>
    <t>acconti</t>
  </si>
  <si>
    <t>debiti v/fornitori</t>
  </si>
  <si>
    <t>debiti tributari</t>
  </si>
  <si>
    <t>debiti v/istituto di previdenza e di sicurezza sociale</t>
  </si>
  <si>
    <t>altri debiti comm.</t>
  </si>
  <si>
    <t>Totale passività correnti</t>
  </si>
  <si>
    <t>Debiti verso banche esigibili oltre l'esercizio successivo</t>
  </si>
  <si>
    <t>Debiti verso altri finanziatori esigibili oltre l'esercizio successivo</t>
  </si>
  <si>
    <t>obbligazioni a m/l</t>
  </si>
  <si>
    <t>obbligazioni convertibili a m/l</t>
  </si>
  <si>
    <t>altri debiti fin. a m/l</t>
  </si>
  <si>
    <t>altri debiti comm. a m/l</t>
  </si>
  <si>
    <t>Fondi per rischi e oneri:</t>
  </si>
  <si>
    <t>Trattamento di fine rapporto</t>
  </si>
  <si>
    <t>Totale passività consolidate</t>
  </si>
  <si>
    <t>Patrimonio Netto</t>
  </si>
  <si>
    <t>Totale Patrimonio Netto</t>
  </si>
  <si>
    <t>Crediti di natura commerciale a breve termine:</t>
  </si>
  <si>
    <t>1) in Imm.ni finanziarie:</t>
  </si>
  <si>
    <t>2) nell'Attivo circolante</t>
  </si>
  <si>
    <t>a) verso clienti</t>
  </si>
  <si>
    <t>b) verso imprese controllate</t>
  </si>
  <si>
    <t>c) verso imprese collegate</t>
  </si>
  <si>
    <t>d) verso controllanti</t>
  </si>
  <si>
    <t>3) Attività finanziarie che non costituiscono imm.ni</t>
  </si>
  <si>
    <t>a) partec. In imprese controllate</t>
  </si>
  <si>
    <t>b) partec. In imprese collegate</t>
  </si>
  <si>
    <t>c) partec. In imprese controllanti</t>
  </si>
  <si>
    <t>Altri titoli</t>
  </si>
  <si>
    <t>Ratei e Risconti attivi</t>
  </si>
  <si>
    <t>CAPITALE CIRCOLANTE OPERATIVO LORDO</t>
  </si>
  <si>
    <t>Debiti di natura commerciale a breve termine:</t>
  </si>
  <si>
    <t>1) acconti</t>
  </si>
  <si>
    <t>2) verso fornitori</t>
  </si>
  <si>
    <t>3) rappresentati da titoli di credito</t>
  </si>
  <si>
    <t>4) verso imprese controllate</t>
  </si>
  <si>
    <t>5) verso imprese collegate</t>
  </si>
  <si>
    <t>6) verso controllanti</t>
  </si>
  <si>
    <t>Ratei e Risconti passivi</t>
  </si>
  <si>
    <t>POSTE DEL CIRCOLANTE PASS. OPERATIVE</t>
  </si>
  <si>
    <t>CAPITALE CIRCOLANTE OPERATIVO NETTO</t>
  </si>
  <si>
    <t>Imm.ni Immateriali</t>
  </si>
  <si>
    <t>Imm.ni Materiali</t>
  </si>
  <si>
    <t>Partecipazioni operative inserite in Imm.ni finanziarie in:</t>
  </si>
  <si>
    <t>Crediti di natura comm. a m/l termine in Imm.ni finanziarie:</t>
  </si>
  <si>
    <t>Crediti di natura comm. a m/l termine nell'attivo circolante:</t>
  </si>
  <si>
    <t>POSTE CONSOLIDATE ATTIVE E OPERATIVE</t>
  </si>
  <si>
    <t>Debiti di natura comm. a m/l termine:</t>
  </si>
  <si>
    <t>POSTE CONSOLIDATE PASSIVE E OPERATIVE</t>
  </si>
  <si>
    <t>CAPITALE CONSOLIDATO OPERATIVO NETTO</t>
  </si>
  <si>
    <t>CAPITALE INVESTITO OPERATIVO NETTO (NET ASSETS)</t>
  </si>
  <si>
    <t>Finanziamenti onerosi a breve termine:</t>
  </si>
  <si>
    <t>1) debiti verso banche</t>
  </si>
  <si>
    <t>2) debiti verso altri finanziatori</t>
  </si>
  <si>
    <t>3) obbligazioni</t>
  </si>
  <si>
    <t>4) obbligazioni convertibili</t>
  </si>
  <si>
    <t>5) debiti rappresentati da titoli di credito</t>
  </si>
  <si>
    <t>6) debiti verso imprese controllate</t>
  </si>
  <si>
    <t>7) debiti verso imprese collegate</t>
  </si>
  <si>
    <t>8) debiti verso controllanti</t>
  </si>
  <si>
    <t>Finanziamenti onerosi a m/l termine:</t>
  </si>
  <si>
    <t>TOTALE FINANZIAMENTI ONEROSI</t>
  </si>
  <si>
    <t>Impieghi finanziari a breve termine:</t>
  </si>
  <si>
    <t>1) totale disponibilità liquide</t>
  </si>
  <si>
    <t>2) crediti in imm.ni fin:</t>
  </si>
  <si>
    <t>3) crediti nell'attivo circolante:</t>
  </si>
  <si>
    <t>Impieghi finanziari a m/l termine:</t>
  </si>
  <si>
    <t>1) crediti in imm.ni fin:</t>
  </si>
  <si>
    <t>2) crediti nell'attivo circolante:</t>
  </si>
  <si>
    <t>TOTALE IMPIEGHI FINANZIARI</t>
  </si>
  <si>
    <t>POSIZIONE FINANZIARIA NETTA</t>
  </si>
  <si>
    <t>PATRIMONIO NETTO</t>
  </si>
  <si>
    <t>PFN + PN</t>
  </si>
  <si>
    <t>NET ASSETS (CION)</t>
  </si>
  <si>
    <t xml:space="preserve">3) diritti di brevetto industriale </t>
  </si>
  <si>
    <t>Attività finanziarie che non costituiscono imm.ni</t>
  </si>
  <si>
    <t>I - Capitale</t>
  </si>
  <si>
    <t>III - Riserve di rivalutazione</t>
  </si>
  <si>
    <t>IV - Riserva legale</t>
  </si>
  <si>
    <t>VIII - Utili (perdite) portati a nuovo</t>
  </si>
  <si>
    <t>IX - Utile (perdita) dell'esercizio</t>
  </si>
  <si>
    <t>CONTO ECONOMICO A RICAVI E COSTO VARIABILE DEL VENDUTO</t>
  </si>
  <si>
    <t>Ricavi delle vendite e delle prestazioni</t>
  </si>
  <si>
    <t>altri ricavi di natura caratteristica</t>
  </si>
  <si>
    <t>TOTALE RICAVI</t>
  </si>
  <si>
    <t>Costi:</t>
  </si>
  <si>
    <t>per materie prime, sussidiarie, di consumo e di merci</t>
  </si>
  <si>
    <t>Consumo di materie prime, sussidiarie, di consumo e merci</t>
  </si>
  <si>
    <t>variazione dei lavori in corso su ordinazione</t>
  </si>
  <si>
    <t>TOTALE COSTI VARIABILI</t>
  </si>
  <si>
    <t>MARGINE DI CONTRIBUZIONE</t>
  </si>
  <si>
    <t>accantonamenti per rischi</t>
  </si>
  <si>
    <t>altri acc.ti caratteristici</t>
  </si>
  <si>
    <t xml:space="preserve">incrementi di imm.ni per lavori interni </t>
  </si>
  <si>
    <t>per godimenti beni di terzi</t>
  </si>
  <si>
    <t>per il personale</t>
  </si>
  <si>
    <t>amm.to imm.ni immateriali</t>
  </si>
  <si>
    <t>amm.to imm.ni materiali</t>
  </si>
  <si>
    <t>altre svalutazioni caratteristiche</t>
  </si>
  <si>
    <t>svalutazione crediti compresi nell'attivo circolante di tipo caratteristico</t>
  </si>
  <si>
    <t>TOTALE COSTI FISSI</t>
  </si>
  <si>
    <t>REDDITO OPERATIVO DELLA GESTIONE CARATTERISTICA</t>
  </si>
  <si>
    <t>altri ricavi di natura patrimoniale</t>
  </si>
  <si>
    <t xml:space="preserve">proventi da partecipazione </t>
  </si>
  <si>
    <t>altri proventi patrimoniali:</t>
  </si>
  <si>
    <t>da crediti iscritti nelle imm.ni</t>
  </si>
  <si>
    <t>da titoli iscritti nelle imm.ni</t>
  </si>
  <si>
    <t>da titoli iscritti nel circolante</t>
  </si>
  <si>
    <t>rivalutazioni patrimoniali:</t>
  </si>
  <si>
    <t>di partecipazioni</t>
  </si>
  <si>
    <t>di imm.ni finanziarie</t>
  </si>
  <si>
    <t>di titoli iscritti nell'attivo circolante</t>
  </si>
  <si>
    <t>svalutazioni patrimoniali:</t>
  </si>
  <si>
    <t>RISULTATO DELLA GESTIONE PATRIMONIALE</t>
  </si>
  <si>
    <t>RISULTATO OPERATIVO</t>
  </si>
  <si>
    <t>interessi attivi (proventi diversi)</t>
  </si>
  <si>
    <t>interessi e altri oneri finanziari</t>
  </si>
  <si>
    <t>RISULTATO DELLA GESTIONE FINANZIARIA</t>
  </si>
  <si>
    <t>RISULTATO DI COMPETENZA</t>
  </si>
  <si>
    <t>altri ricavi e proventi di natura straordinaria</t>
  </si>
  <si>
    <t>altri proventi straordinari</t>
  </si>
  <si>
    <t>TOTALE PROVENTI STRAORDINARI</t>
  </si>
  <si>
    <t>altre svalutazione delle imm.ni di natura straordinaria</t>
  </si>
  <si>
    <t>svalutazioni dei crediti compresi nel circolante di natura straordinaria</t>
  </si>
  <si>
    <t>altri acc.ti di natura straordinaria</t>
  </si>
  <si>
    <t>altri oneri straordinari</t>
  </si>
  <si>
    <t>TOTALE ONERI STRAORDINARI</t>
  </si>
  <si>
    <t>RISULTATO DELLA GESTIONE STRAORDINARIA</t>
  </si>
  <si>
    <t>RISULTATO ANTE IMPOSTE</t>
  </si>
  <si>
    <t>imposte sul reddito dell'esercizio</t>
  </si>
  <si>
    <t>Totale passivo</t>
  </si>
  <si>
    <t>4) crediti v/soci a bt</t>
  </si>
  <si>
    <t>3) crediti v/soci a m/l</t>
  </si>
  <si>
    <t>Liquidità immediate</t>
  </si>
  <si>
    <t>Disponibilità</t>
  </si>
  <si>
    <t>ATTIVO FISSO</t>
  </si>
  <si>
    <t>Debiti fin. a bt</t>
  </si>
  <si>
    <t>Debiti comm. a bt</t>
  </si>
  <si>
    <t>Debiti fin a m/l</t>
  </si>
  <si>
    <t>Debiti comm. a m/l</t>
  </si>
  <si>
    <t>ATTIVO CIRCOLANTE</t>
  </si>
  <si>
    <t>Debiti fin. a m/l</t>
  </si>
  <si>
    <t>PASSIVO CONSOLIDATO</t>
  </si>
  <si>
    <t>TOTALE PASSIVO</t>
  </si>
  <si>
    <t>PN</t>
  </si>
  <si>
    <t>PASSIVO CIRCOLANTE</t>
  </si>
  <si>
    <t>Crediti comm. a bt</t>
  </si>
  <si>
    <t>Altri crediti comm. a bt</t>
  </si>
  <si>
    <t xml:space="preserve">Rimanenze </t>
  </si>
  <si>
    <t>CCON</t>
  </si>
  <si>
    <t>Partecipazioni</t>
  </si>
  <si>
    <t>CF</t>
  </si>
  <si>
    <t>1-CV/RICAVI</t>
  </si>
  <si>
    <t>CV</t>
  </si>
  <si>
    <t>RICAVI</t>
  </si>
  <si>
    <t>Consumi</t>
  </si>
  <si>
    <t>Servizi e godimento 3zi</t>
  </si>
  <si>
    <t>personale</t>
  </si>
  <si>
    <t>ammortamenti e svalutazioni</t>
  </si>
  <si>
    <t>oneri diversi di gestione</t>
  </si>
  <si>
    <t>svalutazione dei crediti</t>
  </si>
  <si>
    <t>Servizi</t>
  </si>
  <si>
    <t>godimento beni di 3zi</t>
  </si>
  <si>
    <t>ROD</t>
  </si>
  <si>
    <t>O.FIN.(t) / PFN(t-1)</t>
  </si>
  <si>
    <t>Accantonamenti</t>
  </si>
  <si>
    <t>Svalutazioni</t>
  </si>
  <si>
    <t>Ammortamenti e svalutazioni</t>
  </si>
  <si>
    <t xml:space="preserve"> variazione delle vendite ipotizzata</t>
  </si>
  <si>
    <t>variazione del reddito operativo</t>
  </si>
  <si>
    <t>Reddito operativo atteso</t>
  </si>
  <si>
    <t>DELTA ATTIVO - (PASSIVO+P.N.)</t>
  </si>
  <si>
    <t xml:space="preserve"> </t>
  </si>
  <si>
    <t>CHECK RISULTATO SP-CE</t>
  </si>
  <si>
    <t>ROGC(t) / CION (t-1)</t>
  </si>
  <si>
    <t>ROGC(t) / RICAVI (t)</t>
  </si>
  <si>
    <t>(Costo per MP + IVA) giornalieri</t>
  </si>
  <si>
    <t>ACID TEST</t>
  </si>
  <si>
    <t>INDICE DI LIQUIDITA' PRIMARIA</t>
  </si>
  <si>
    <t>INDICE DI LIQUIDITA' SECONDARIA</t>
  </si>
  <si>
    <t>INDICE DI COPERTURA DELLE IMMOBILIZ.</t>
  </si>
  <si>
    <t>DELTA DIPENDENTI</t>
  </si>
  <si>
    <t>STATO PATRIMONIALE FUNZIONALE</t>
  </si>
  <si>
    <t>EFFICIENZA OPERATIVA</t>
  </si>
  <si>
    <t>denominazione sociale</t>
  </si>
  <si>
    <r>
      <t xml:space="preserve">2) costi di sviluppo </t>
    </r>
    <r>
      <rPr>
        <i/>
        <sz val="10"/>
        <rFont val="Arial"/>
        <family val="2"/>
      </rPr>
      <t>(di ricerca e di pubblicità ante 2016)</t>
    </r>
  </si>
  <si>
    <t>d) imprese sottoposte al controllo delle controllanti</t>
  </si>
  <si>
    <t xml:space="preserve">     [caratteristici]</t>
  </si>
  <si>
    <t>oneri diversi di gestione di natura straordinaria</t>
  </si>
  <si>
    <t>D) Rettifiche di valore di attività e passività finanziarie</t>
  </si>
  <si>
    <t>d) di strumenti finanziari derivati</t>
  </si>
  <si>
    <t>di strumenti finanziari derivati</t>
  </si>
  <si>
    <t>E) Proventi e oneri straordinari NON PIU' VALIDO DAL 2016</t>
  </si>
  <si>
    <t>Risultato prima delle imposte (A-B+/-C+/-D)</t>
  </si>
  <si>
    <t>20) imposte sul reddito dell'esercizio, correnti, differite e anticipate</t>
  </si>
  <si>
    <t>21) Utile (perdita) del''esercizio</t>
  </si>
  <si>
    <r>
      <t>d-bis) altre imprese (</t>
    </r>
    <r>
      <rPr>
        <i/>
        <sz val="10"/>
        <rFont val="Arial"/>
        <family val="2"/>
      </rPr>
      <t>ex d</t>
    </r>
    <r>
      <rPr>
        <sz val="10"/>
        <rFont val="Arial"/>
        <family val="2"/>
      </rPr>
      <t>)</t>
    </r>
  </si>
  <si>
    <r>
      <t>d-bis) verso altri (</t>
    </r>
    <r>
      <rPr>
        <i/>
        <sz val="10"/>
        <rFont val="Arial"/>
        <family val="2"/>
      </rPr>
      <t>ex d</t>
    </r>
    <r>
      <rPr>
        <sz val="10"/>
        <rFont val="Arial"/>
        <family val="2"/>
      </rPr>
      <t>)</t>
    </r>
  </si>
  <si>
    <t>4) strumenti finanziari derivati attivi</t>
  </si>
  <si>
    <t>4) azioni proprie NON PIU' VALIDO DAL 2016</t>
  </si>
  <si>
    <t>5) verso imprese sottoposte al controllo delle controllanti</t>
  </si>
  <si>
    <t>5-quater) verso altri (ex 5)</t>
  </si>
  <si>
    <r>
      <t>5-ter) imposte anticipate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ex 4ter</t>
    </r>
    <r>
      <rPr>
        <sz val="10"/>
        <rFont val="Arial"/>
        <family val="2"/>
      </rPr>
      <t>)</t>
    </r>
  </si>
  <si>
    <r>
      <t>5-bis) crediti tributari (</t>
    </r>
    <r>
      <rPr>
        <i/>
        <sz val="10"/>
        <rFont val="Arial"/>
        <family val="2"/>
      </rPr>
      <t>ex 4bis</t>
    </r>
    <r>
      <rPr>
        <sz val="10"/>
        <rFont val="Arial"/>
        <family val="2"/>
      </rPr>
      <t>)</t>
    </r>
  </si>
  <si>
    <t>3-bis) partecipazioni in imprese sottoposte al controllo delle controllanti</t>
  </si>
  <si>
    <t>5) azioni proprie NON PIU' VALIDO DAL 2016</t>
  </si>
  <si>
    <t>5) Strumenti finanziari derivati attivi</t>
  </si>
  <si>
    <r>
      <t xml:space="preserve">II - </t>
    </r>
    <r>
      <rPr>
        <i/>
        <sz val="10"/>
        <rFont val="Arial"/>
        <family val="2"/>
      </rPr>
      <t>Riserva da soprapprezzo delle azioni</t>
    </r>
  </si>
  <si>
    <r>
      <t>VI -</t>
    </r>
    <r>
      <rPr>
        <b/>
        <i/>
        <strike/>
        <sz val="10"/>
        <rFont val="Arial"/>
        <family val="2"/>
      </rPr>
      <t xml:space="preserve"> Riserva per azioni proprie in portafoglio NON PIU' VALIDO DAL 2016</t>
    </r>
  </si>
  <si>
    <r>
      <t xml:space="preserve">VII - </t>
    </r>
    <r>
      <rPr>
        <b/>
        <i/>
        <strike/>
        <sz val="10"/>
        <rFont val="Arial"/>
        <family val="2"/>
      </rPr>
      <t>Altre riserve NON PIU' VALIDO DAL 2016</t>
    </r>
  </si>
  <si>
    <r>
      <t xml:space="preserve">VIII - </t>
    </r>
    <r>
      <rPr>
        <b/>
        <i/>
        <strike/>
        <sz val="10"/>
        <rFont val="Arial"/>
        <family val="2"/>
      </rPr>
      <t>Utili (perdite) portati a nuovo NON PIU' VALIDO DAL 2016</t>
    </r>
  </si>
  <si>
    <r>
      <t xml:space="preserve">IX - </t>
    </r>
    <r>
      <rPr>
        <b/>
        <i/>
        <strike/>
        <sz val="10"/>
        <rFont val="Arial"/>
        <family val="2"/>
      </rPr>
      <t>Utile (perdita) dell'esercizio NON PIU' VALIDO DAL 2016</t>
    </r>
  </si>
  <si>
    <r>
      <t>VI -</t>
    </r>
    <r>
      <rPr>
        <i/>
        <sz val="10"/>
        <rFont val="Arial"/>
        <family val="2"/>
      </rPr>
      <t xml:space="preserve"> Altre riserve, distintamente indicate</t>
    </r>
  </si>
  <si>
    <t>VII - Riserva per operazioni di copertura dei flussi finanziari attesi</t>
  </si>
  <si>
    <r>
      <t xml:space="preserve">X - </t>
    </r>
    <r>
      <rPr>
        <i/>
        <sz val="10"/>
        <rFont val="Arial"/>
        <family val="2"/>
      </rPr>
      <t>Riserva negativa per azioni proprie in portafoglio</t>
    </r>
  </si>
  <si>
    <t>3) strumenti finanziari derivati passivi</t>
  </si>
  <si>
    <r>
      <t>4) altri (</t>
    </r>
    <r>
      <rPr>
        <i/>
        <sz val="10"/>
        <rFont val="Arial"/>
        <family val="2"/>
      </rPr>
      <t>ex 3</t>
    </r>
    <r>
      <rPr>
        <sz val="10"/>
        <rFont val="Arial"/>
      </rPr>
      <t>)</t>
    </r>
  </si>
  <si>
    <r>
      <t xml:space="preserve">11-bis) debiti verso </t>
    </r>
    <r>
      <rPr>
        <i/>
        <sz val="10"/>
        <rFont val="Arial"/>
        <family val="2"/>
      </rPr>
      <t>imprese sottoposte al controllo delle controllanti</t>
    </r>
  </si>
  <si>
    <t>5-bis) crediti tributari (ex 4bis)</t>
  </si>
  <si>
    <t>5-ter) imposte anticipate (ex 4ter)</t>
  </si>
  <si>
    <t>6) Crediti verso soci x versamenti ancora dovuti</t>
  </si>
  <si>
    <t>d-bis) verso altri (ex d)</t>
  </si>
  <si>
    <t>2) costi di sviluppo (di ricerca e di pubblicità ante 2016)</t>
  </si>
  <si>
    <t>d-bis) altre imprese (ex d)</t>
  </si>
  <si>
    <t>debiti verso imprese sottoposte al controllo delle controllanti</t>
  </si>
  <si>
    <t>4) altri (ex 3)</t>
  </si>
  <si>
    <t>II - Riserva da soprapprezzo delle azioni</t>
  </si>
  <si>
    <t>V - Riserve statutarie</t>
  </si>
  <si>
    <t>VI - Altre riserve, distintamente indicate</t>
  </si>
  <si>
    <t>X - Riserva negativa per azioni proprie in portafoglio</t>
  </si>
  <si>
    <t>VI - Riserva per azioni proprie in portafoglio NON PIU' VALIDO DAL 2016</t>
  </si>
  <si>
    <t>VII - Altre riserve NON PIU' VALIDO DAL 2016</t>
  </si>
  <si>
    <t>VIII - Utili (perdite) portati a nuovo NON PIU' VALIDO DAL 2016</t>
  </si>
  <si>
    <t>IX - Utile (perdita) dell'esercizio NON PIU' VALIDO DAL 2016</t>
  </si>
  <si>
    <t xml:space="preserve">     [straordinari]</t>
  </si>
  <si>
    <t>e) verso imprese sottoposte al controllo delle controllanti</t>
  </si>
  <si>
    <t>h) verso altri</t>
  </si>
  <si>
    <t>d) partecipazioni in imprese sottoposte al controllo delle controllanti</t>
  </si>
  <si>
    <t>e) altre partecipazioni</t>
  </si>
  <si>
    <t>azioni proprie NON PIU' VALIDO DAL 2016</t>
  </si>
  <si>
    <t>8) tributari</t>
  </si>
  <si>
    <t>9) verso istituti di previdenza</t>
  </si>
  <si>
    <t>10) altri debiti</t>
  </si>
  <si>
    <t>7) debiti verso imprese sottoposte al controllo delle controllanti</t>
  </si>
  <si>
    <t>f) tributari</t>
  </si>
  <si>
    <t>g) imposte anticipate</t>
  </si>
  <si>
    <t>7) verso imprese sottoposte al controllo delle controllanti</t>
  </si>
  <si>
    <t>5) Trattamento di fine rapporto</t>
  </si>
  <si>
    <t>Fondi per rischi e oneri e TFR:</t>
  </si>
  <si>
    <t>9) verso imprese sottoposte al controllo delle controllanti</t>
  </si>
  <si>
    <t>e) verso altri</t>
  </si>
  <si>
    <t xml:space="preserve">   d bis) crediti tributari</t>
  </si>
  <si>
    <t xml:space="preserve">   d ter) imposte anticipate</t>
  </si>
  <si>
    <t>f) azioni proprie NON PIU' VALIDO DAL 2016</t>
  </si>
  <si>
    <t>f) Strumenti finanziari derivati attivi</t>
  </si>
  <si>
    <t>g) Altri titoli</t>
  </si>
  <si>
    <t>check</t>
  </si>
  <si>
    <t>POSIZIONE FINANZIARIA NETTA DI BREVE TERMINE</t>
  </si>
  <si>
    <t>strumenti finanziari derivati attivi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</si>
</sst>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L.&quot;\ #,##0;[Red]\-&quot;L.&quot;\ #,##0"/>
    <numFmt numFmtId="165" formatCode="0.000%"/>
    <numFmt numFmtId="166" formatCode="_-[$€-2]\ * #,##0.00_-;\-[$€-2]\ * #,##0.00_-;_-[$€-2]\ * &quot;-&quot;??_-"/>
  </numFmts>
  <fonts count="2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i/>
      <sz val="12"/>
      <color indexed="52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Symbol"/>
      <family val="1"/>
      <charset val="2"/>
    </font>
    <font>
      <sz val="10"/>
      <name val="MS Sans Serif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trike/>
      <sz val="10"/>
      <name val="Arial"/>
      <family val="2"/>
    </font>
    <font>
      <i/>
      <strike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73">
    <xf numFmtId="0" fontId="0" fillId="0" borderId="0" xfId="0"/>
    <xf numFmtId="0" fontId="5" fillId="0" borderId="1" xfId="0" applyFont="1" applyBorder="1" applyAlignment="1">
      <alignment horizontal="center" wrapText="1"/>
    </xf>
    <xf numFmtId="3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Border="1"/>
    <xf numFmtId="0" fontId="5" fillId="0" borderId="1" xfId="0" applyFont="1" applyBorder="1" applyAlignment="1">
      <alignment horizontal="center" shrinkToFit="1"/>
    </xf>
    <xf numFmtId="3" fontId="0" fillId="0" borderId="0" xfId="0" applyNumberFormat="1"/>
    <xf numFmtId="3" fontId="0" fillId="0" borderId="1" xfId="0" applyNumberFormat="1" applyFill="1" applyBorder="1" applyProtection="1">
      <protection locked="0"/>
    </xf>
    <xf numFmtId="3" fontId="4" fillId="0" borderId="1" xfId="0" applyNumberFormat="1" applyFont="1" applyFill="1" applyBorder="1" applyProtection="1">
      <protection locked="0"/>
    </xf>
    <xf numFmtId="3" fontId="0" fillId="0" borderId="1" xfId="0" applyNumberFormat="1" applyBorder="1" applyProtection="1"/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0" fillId="0" borderId="2" xfId="0" applyNumberFormat="1" applyFill="1" applyBorder="1"/>
    <xf numFmtId="3" fontId="0" fillId="0" borderId="2" xfId="0" applyNumberFormat="1" applyFill="1" applyBorder="1" applyProtection="1">
      <protection locked="0"/>
    </xf>
    <xf numFmtId="3" fontId="4" fillId="0" borderId="2" xfId="0" applyNumberFormat="1" applyFont="1" applyFill="1" applyBorder="1"/>
    <xf numFmtId="3" fontId="0" fillId="0" borderId="2" xfId="0" applyNumberFormat="1" applyBorder="1"/>
    <xf numFmtId="3" fontId="4" fillId="0" borderId="2" xfId="0" applyNumberFormat="1" applyFont="1" applyBorder="1"/>
    <xf numFmtId="3" fontId="0" fillId="0" borderId="2" xfId="0" applyNumberFormat="1" applyBorder="1" applyProtection="1"/>
    <xf numFmtId="3" fontId="0" fillId="0" borderId="2" xfId="0" applyNumberFormat="1" applyBorder="1" applyProtection="1">
      <protection locked="0"/>
    </xf>
    <xf numFmtId="3" fontId="0" fillId="0" borderId="1" xfId="0" applyNumberFormat="1" applyFill="1" applyBorder="1"/>
    <xf numFmtId="3" fontId="4" fillId="0" borderId="1" xfId="0" applyNumberFormat="1" applyFont="1" applyFill="1" applyBorder="1"/>
    <xf numFmtId="3" fontId="0" fillId="0" borderId="1" xfId="0" applyNumberFormat="1" applyFill="1" applyBorder="1" applyProtection="1"/>
    <xf numFmtId="3" fontId="4" fillId="0" borderId="0" xfId="0" applyNumberFormat="1" applyFont="1"/>
    <xf numFmtId="3" fontId="6" fillId="0" borderId="0" xfId="0" applyNumberFormat="1" applyFont="1"/>
    <xf numFmtId="0" fontId="8" fillId="0" borderId="0" xfId="0" applyFont="1"/>
    <xf numFmtId="0" fontId="4" fillId="0" borderId="0" xfId="0" applyFont="1"/>
    <xf numFmtId="1" fontId="9" fillId="0" borderId="3" xfId="0" applyNumberFormat="1" applyFont="1" applyBorder="1" applyAlignment="1">
      <alignment horizontal="center"/>
    </xf>
    <xf numFmtId="0" fontId="0" fillId="0" borderId="4" xfId="0" applyBorder="1"/>
    <xf numFmtId="3" fontId="0" fillId="0" borderId="5" xfId="0" applyNumberForma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7" fillId="0" borderId="0" xfId="0" applyFont="1"/>
    <xf numFmtId="0" fontId="0" fillId="0" borderId="0" xfId="0" applyBorder="1"/>
    <xf numFmtId="3" fontId="0" fillId="0" borderId="7" xfId="0" applyNumberFormat="1" applyBorder="1" applyAlignment="1">
      <alignment horizontal="center"/>
    </xf>
    <xf numFmtId="0" fontId="6" fillId="0" borderId="0" xfId="0" applyFont="1"/>
    <xf numFmtId="3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 indent="1"/>
    </xf>
    <xf numFmtId="0" fontId="7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left" wrapText="1" indent="2"/>
    </xf>
    <xf numFmtId="0" fontId="6" fillId="0" borderId="1" xfId="0" applyFont="1" applyBorder="1" applyAlignment="1">
      <alignment wrapText="1"/>
    </xf>
    <xf numFmtId="3" fontId="7" fillId="0" borderId="1" xfId="0" applyNumberFormat="1" applyFont="1" applyBorder="1"/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 indent="1" shrinkToFit="1"/>
    </xf>
    <xf numFmtId="0" fontId="0" fillId="0" borderId="1" xfId="0" applyBorder="1" applyAlignment="1">
      <alignment horizontal="left" indent="1" shrinkToFit="1"/>
    </xf>
    <xf numFmtId="3" fontId="0" fillId="0" borderId="1" xfId="0" applyNumberFormat="1" applyBorder="1" applyAlignment="1">
      <alignment wrapText="1" shrinkToFit="1"/>
    </xf>
    <xf numFmtId="0" fontId="0" fillId="0" borderId="1" xfId="0" applyBorder="1" applyAlignment="1">
      <alignment horizontal="left" wrapText="1" indent="2" shrinkToFit="1"/>
    </xf>
    <xf numFmtId="0" fontId="0" fillId="0" borderId="1" xfId="0" applyBorder="1" applyAlignment="1">
      <alignment horizontal="left" wrapText="1" indent="3" shrinkToFit="1"/>
    </xf>
    <xf numFmtId="0" fontId="0" fillId="0" borderId="1" xfId="0" applyBorder="1" applyAlignment="1">
      <alignment horizontal="left" wrapText="1" indent="3"/>
    </xf>
    <xf numFmtId="0" fontId="7" fillId="0" borderId="1" xfId="0" applyFont="1" applyBorder="1" applyAlignment="1">
      <alignment horizontal="left" wrapText="1" indent="2"/>
    </xf>
    <xf numFmtId="3" fontId="4" fillId="0" borderId="1" xfId="0" applyNumberFormat="1" applyFont="1" applyBorder="1" applyAlignment="1">
      <alignment wrapText="1" shrinkToFit="1"/>
    </xf>
    <xf numFmtId="0" fontId="7" fillId="0" borderId="1" xfId="0" applyFont="1" applyBorder="1" applyAlignment="1">
      <alignment horizontal="left" wrapText="1" indent="1" shrinkToFi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wrapText="1" shrinkToFit="1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horizontal="left" wrapText="1" shrinkToFit="1"/>
    </xf>
    <xf numFmtId="3" fontId="0" fillId="0" borderId="1" xfId="0" applyNumberFormat="1" applyBorder="1" applyAlignment="1">
      <alignment horizontal="right" wrapText="1" shrinkToFit="1"/>
    </xf>
    <xf numFmtId="0" fontId="6" fillId="0" borderId="1" xfId="0" applyFont="1" applyBorder="1" applyAlignment="1">
      <alignment horizontal="left" wrapText="1" shrinkToFit="1"/>
    </xf>
    <xf numFmtId="3" fontId="6" fillId="0" borderId="1" xfId="0" applyNumberFormat="1" applyFont="1" applyBorder="1"/>
    <xf numFmtId="3" fontId="6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0" fontId="4" fillId="0" borderId="1" xfId="0" applyFont="1" applyBorder="1" applyAlignment="1">
      <alignment wrapText="1" shrinkToFit="1"/>
    </xf>
    <xf numFmtId="0" fontId="2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 shrinkToFit="1"/>
    </xf>
    <xf numFmtId="1" fontId="4" fillId="0" borderId="1" xfId="0" applyNumberFormat="1" applyFont="1" applyBorder="1"/>
    <xf numFmtId="0" fontId="0" fillId="0" borderId="1" xfId="0" applyBorder="1" applyAlignment="1">
      <alignment horizontal="left" indent="2" shrinkToFit="1"/>
    </xf>
    <xf numFmtId="0" fontId="0" fillId="0" borderId="1" xfId="0" applyBorder="1" applyAlignment="1">
      <alignment horizontal="left" shrinkToFit="1"/>
    </xf>
    <xf numFmtId="0" fontId="7" fillId="0" borderId="1" xfId="0" applyFont="1" applyBorder="1" applyAlignment="1">
      <alignment wrapText="1" shrinkToFit="1"/>
    </xf>
    <xf numFmtId="0" fontId="7" fillId="0" borderId="1" xfId="0" applyFont="1" applyBorder="1" applyAlignment="1">
      <alignment horizontal="left" wrapText="1" shrinkToFi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left" indent="1" shrinkToFit="1"/>
    </xf>
    <xf numFmtId="0" fontId="6" fillId="0" borderId="1" xfId="0" applyFont="1" applyBorder="1" applyAlignment="1">
      <alignment shrinkToFit="1"/>
    </xf>
    <xf numFmtId="0" fontId="7" fillId="0" borderId="1" xfId="0" applyFont="1" applyBorder="1" applyAlignment="1">
      <alignment horizontal="left" wrapText="1" indent="2" shrinkToFit="1"/>
    </xf>
    <xf numFmtId="0" fontId="0" fillId="0" borderId="0" xfId="0" applyAlignment="1">
      <alignment horizontal="left" indent="1"/>
    </xf>
    <xf numFmtId="0" fontId="10" fillId="0" borderId="0" xfId="0" applyFont="1"/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right"/>
    </xf>
    <xf numFmtId="10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11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3" fontId="4" fillId="0" borderId="1" xfId="0" applyNumberFormat="1" applyFont="1" applyFill="1" applyBorder="1" applyProtection="1"/>
    <xf numFmtId="0" fontId="13" fillId="2" borderId="9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wrapText="1" shrinkToFit="1"/>
    </xf>
    <xf numFmtId="9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43" fontId="7" fillId="0" borderId="0" xfId="2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1" fontId="9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left" indent="1"/>
    </xf>
    <xf numFmtId="0" fontId="4" fillId="0" borderId="14" xfId="0" applyFont="1" applyBorder="1"/>
    <xf numFmtId="0" fontId="0" fillId="0" borderId="14" xfId="0" applyBorder="1" applyAlignment="1">
      <alignment horizontal="left"/>
    </xf>
    <xf numFmtId="0" fontId="0" fillId="0" borderId="14" xfId="0" applyFill="1" applyBorder="1"/>
    <xf numFmtId="0" fontId="7" fillId="0" borderId="14" xfId="0" applyFont="1" applyBorder="1"/>
    <xf numFmtId="0" fontId="0" fillId="0" borderId="15" xfId="0" applyBorder="1"/>
    <xf numFmtId="0" fontId="7" fillId="0" borderId="12" xfId="0" applyFont="1" applyBorder="1" applyAlignment="1">
      <alignment horizontal="center"/>
    </xf>
    <xf numFmtId="10" fontId="7" fillId="0" borderId="0" xfId="4" applyNumberFormat="1" applyFont="1" applyAlignment="1">
      <alignment horizontal="center"/>
    </xf>
    <xf numFmtId="165" fontId="7" fillId="0" borderId="0" xfId="4" applyNumberFormat="1" applyFont="1" applyAlignment="1">
      <alignment horizontal="center"/>
    </xf>
    <xf numFmtId="0" fontId="4" fillId="0" borderId="16" xfId="0" applyFont="1" applyBorder="1"/>
    <xf numFmtId="3" fontId="4" fillId="0" borderId="10" xfId="0" applyNumberFormat="1" applyFont="1" applyBorder="1"/>
    <xf numFmtId="3" fontId="4" fillId="0" borderId="3" xfId="0" applyNumberFormat="1" applyFont="1" applyBorder="1"/>
    <xf numFmtId="0" fontId="5" fillId="0" borderId="1" xfId="0" applyFont="1" applyFill="1" applyBorder="1" applyAlignment="1">
      <alignment horizontal="center" wrapText="1"/>
    </xf>
    <xf numFmtId="0" fontId="0" fillId="0" borderId="0" xfId="0" applyFill="1"/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6" fillId="0" borderId="14" xfId="0" applyFont="1" applyBorder="1"/>
    <xf numFmtId="3" fontId="16" fillId="0" borderId="5" xfId="0" applyNumberFormat="1" applyFont="1" applyBorder="1" applyAlignment="1">
      <alignment horizontal="center"/>
    </xf>
    <xf numFmtId="3" fontId="0" fillId="0" borderId="5" xfId="0" applyNumberFormat="1" applyBorder="1"/>
    <xf numFmtId="10" fontId="0" fillId="0" borderId="5" xfId="4" applyNumberFormat="1" applyFont="1" applyBorder="1" applyAlignment="1">
      <alignment horizontal="center"/>
    </xf>
    <xf numFmtId="10" fontId="4" fillId="0" borderId="5" xfId="4" applyNumberFormat="1" applyFont="1" applyBorder="1" applyAlignment="1">
      <alignment horizontal="center"/>
    </xf>
    <xf numFmtId="10" fontId="7" fillId="0" borderId="8" xfId="4" applyNumberFormat="1" applyFont="1" applyBorder="1" applyAlignment="1">
      <alignment horizontal="center"/>
    </xf>
    <xf numFmtId="10" fontId="4" fillId="0" borderId="8" xfId="4" applyNumberFormat="1" applyFont="1" applyBorder="1" applyAlignment="1">
      <alignment horizontal="center"/>
    </xf>
    <xf numFmtId="10" fontId="4" fillId="0" borderId="10" xfId="4" applyNumberFormat="1" applyFont="1" applyBorder="1"/>
    <xf numFmtId="0" fontId="7" fillId="0" borderId="0" xfId="0" applyFont="1" applyBorder="1" applyAlignment="1">
      <alignment horizontal="left"/>
    </xf>
    <xf numFmtId="0" fontId="4" fillId="0" borderId="17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4" fillId="0" borderId="20" xfId="0" applyFont="1" applyBorder="1" applyAlignment="1">
      <alignment wrapText="1"/>
    </xf>
    <xf numFmtId="0" fontId="0" fillId="0" borderId="20" xfId="0" applyBorder="1" applyAlignment="1">
      <alignment horizontal="left" indent="1" shrinkToFit="1"/>
    </xf>
    <xf numFmtId="0" fontId="0" fillId="0" borderId="20" xfId="0" applyBorder="1" applyAlignment="1">
      <alignment horizontal="left" wrapText="1" indent="1"/>
    </xf>
    <xf numFmtId="0" fontId="5" fillId="0" borderId="20" xfId="0" applyFont="1" applyBorder="1" applyAlignment="1">
      <alignment horizontal="left" wrapText="1" indent="3"/>
    </xf>
    <xf numFmtId="0" fontId="0" fillId="0" borderId="20" xfId="0" applyBorder="1" applyAlignment="1">
      <alignment horizontal="left" wrapText="1" indent="2"/>
    </xf>
    <xf numFmtId="0" fontId="0" fillId="0" borderId="20" xfId="0" applyFill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3" fontId="4" fillId="0" borderId="23" xfId="0" applyNumberFormat="1" applyFont="1" applyBorder="1"/>
    <xf numFmtId="0" fontId="4" fillId="0" borderId="24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3" fontId="4" fillId="0" borderId="26" xfId="0" applyNumberFormat="1" applyFont="1" applyBorder="1"/>
    <xf numFmtId="0" fontId="4" fillId="0" borderId="27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3" fontId="0" fillId="0" borderId="29" xfId="0" applyNumberFormat="1" applyBorder="1" applyProtection="1">
      <protection locked="0"/>
    </xf>
    <xf numFmtId="0" fontId="4" fillId="0" borderId="30" xfId="0" applyFont="1" applyBorder="1" applyAlignment="1">
      <alignment wrapText="1"/>
    </xf>
    <xf numFmtId="0" fontId="3" fillId="0" borderId="31" xfId="0" applyFont="1" applyBorder="1" applyAlignment="1">
      <alignment horizontal="center" wrapText="1"/>
    </xf>
    <xf numFmtId="3" fontId="4" fillId="0" borderId="32" xfId="0" applyNumberFormat="1" applyFont="1" applyBorder="1"/>
    <xf numFmtId="9" fontId="7" fillId="0" borderId="0" xfId="4" applyFont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0" xfId="0" applyFont="1" applyBorder="1" applyAlignment="1">
      <alignment horizontal="left" wrapText="1" indent="2"/>
    </xf>
    <xf numFmtId="0" fontId="5" fillId="0" borderId="20" xfId="0" applyFont="1" applyBorder="1" applyAlignment="1">
      <alignment horizontal="left" wrapText="1" indent="4"/>
    </xf>
    <xf numFmtId="0" fontId="5" fillId="0" borderId="20" xfId="0" applyFont="1" applyFill="1" applyBorder="1" applyAlignment="1">
      <alignment horizontal="left" wrapText="1" indent="2"/>
    </xf>
    <xf numFmtId="0" fontId="7" fillId="0" borderId="20" xfId="0" applyFont="1" applyBorder="1" applyAlignment="1">
      <alignment wrapText="1"/>
    </xf>
    <xf numFmtId="43" fontId="0" fillId="0" borderId="0" xfId="2" applyFont="1"/>
    <xf numFmtId="0" fontId="6" fillId="0" borderId="0" xfId="0" applyFont="1" applyProtection="1">
      <protection locked="0"/>
    </xf>
    <xf numFmtId="0" fontId="7" fillId="0" borderId="33" xfId="0" applyFont="1" applyBorder="1" applyAlignment="1">
      <alignment wrapText="1"/>
    </xf>
    <xf numFmtId="3" fontId="7" fillId="0" borderId="0" xfId="0" applyNumberFormat="1" applyFont="1"/>
    <xf numFmtId="1" fontId="4" fillId="3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3" fontId="7" fillId="0" borderId="1" xfId="0" applyNumberFormat="1" applyFont="1" applyFill="1" applyBorder="1"/>
    <xf numFmtId="3" fontId="0" fillId="0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wrapText="1" shrinkToFit="1"/>
    </xf>
    <xf numFmtId="3" fontId="4" fillId="0" borderId="1" xfId="0" applyNumberFormat="1" applyFont="1" applyFill="1" applyBorder="1" applyAlignment="1">
      <alignment wrapText="1" shrinkToFit="1"/>
    </xf>
    <xf numFmtId="3" fontId="7" fillId="0" borderId="1" xfId="0" applyNumberFormat="1" applyFont="1" applyFill="1" applyBorder="1" applyAlignment="1">
      <alignment wrapText="1" shrinkToFit="1"/>
    </xf>
    <xf numFmtId="3" fontId="0" fillId="0" borderId="1" xfId="0" applyNumberFormat="1" applyFill="1" applyBorder="1" applyAlignment="1">
      <alignment horizontal="right" wrapText="1" shrinkToFit="1"/>
    </xf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1" fontId="4" fillId="0" borderId="1" xfId="0" applyNumberFormat="1" applyFont="1" applyFill="1" applyBorder="1"/>
    <xf numFmtId="3" fontId="4" fillId="0" borderId="0" xfId="0" applyNumberFormat="1" applyFont="1" applyFill="1"/>
    <xf numFmtId="0" fontId="9" fillId="3" borderId="1" xfId="0" applyFont="1" applyFill="1" applyBorder="1" applyAlignment="1">
      <alignment wrapText="1"/>
    </xf>
    <xf numFmtId="1" fontId="2" fillId="3" borderId="0" xfId="0" applyNumberFormat="1" applyFont="1" applyFill="1" applyAlignment="1">
      <alignment horizontal="center"/>
    </xf>
    <xf numFmtId="0" fontId="4" fillId="4" borderId="14" xfId="0" applyFont="1" applyFill="1" applyBorder="1"/>
    <xf numFmtId="3" fontId="4" fillId="4" borderId="8" xfId="0" applyNumberFormat="1" applyFont="1" applyFill="1" applyBorder="1" applyAlignment="1">
      <alignment horizontal="center"/>
    </xf>
    <xf numFmtId="10" fontId="4" fillId="4" borderId="8" xfId="4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0" fontId="4" fillId="0" borderId="13" xfId="0" applyFont="1" applyBorder="1"/>
    <xf numFmtId="1" fontId="9" fillId="3" borderId="3" xfId="0" applyNumberFormat="1" applyFont="1" applyFill="1" applyBorder="1" applyAlignment="1">
      <alignment horizontal="center"/>
    </xf>
    <xf numFmtId="0" fontId="4" fillId="3" borderId="4" xfId="0" applyFont="1" applyFill="1" applyBorder="1"/>
    <xf numFmtId="0" fontId="4" fillId="0" borderId="5" xfId="0" applyFont="1" applyBorder="1"/>
    <xf numFmtId="0" fontId="0" fillId="0" borderId="7" xfId="0" applyBorder="1"/>
    <xf numFmtId="0" fontId="4" fillId="3" borderId="13" xfId="0" applyFont="1" applyFill="1" applyBorder="1"/>
    <xf numFmtId="0" fontId="16" fillId="0" borderId="5" xfId="0" applyFont="1" applyBorder="1"/>
    <xf numFmtId="0" fontId="7" fillId="0" borderId="5" xfId="0" applyFont="1" applyBorder="1"/>
    <xf numFmtId="0" fontId="17" fillId="0" borderId="0" xfId="0" applyFont="1"/>
    <xf numFmtId="0" fontId="17" fillId="3" borderId="0" xfId="0" applyFont="1" applyFill="1"/>
    <xf numFmtId="0" fontId="2" fillId="3" borderId="0" xfId="0" applyFont="1" applyFill="1"/>
    <xf numFmtId="0" fontId="9" fillId="3" borderId="0" xfId="0" applyFont="1" applyFill="1"/>
    <xf numFmtId="1" fontId="9" fillId="3" borderId="0" xfId="0" applyNumberFormat="1" applyFont="1" applyFill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/>
    <xf numFmtId="3" fontId="7" fillId="0" borderId="11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7" fillId="5" borderId="20" xfId="0" applyFont="1" applyFill="1" applyBorder="1" applyAlignment="1">
      <alignment horizontal="left" wrapText="1" indent="1"/>
    </xf>
    <xf numFmtId="0" fontId="5" fillId="5" borderId="1" xfId="0" applyFont="1" applyFill="1" applyBorder="1" applyAlignment="1">
      <alignment horizontal="center" wrapText="1"/>
    </xf>
    <xf numFmtId="0" fontId="0" fillId="5" borderId="20" xfId="0" applyFill="1" applyBorder="1" applyAlignment="1">
      <alignment horizontal="left" wrapText="1" indent="1"/>
    </xf>
    <xf numFmtId="0" fontId="5" fillId="5" borderId="20" xfId="0" applyFont="1" applyFill="1" applyBorder="1" applyAlignment="1">
      <alignment horizontal="left" wrapText="1" indent="2"/>
    </xf>
    <xf numFmtId="0" fontId="5" fillId="5" borderId="1" xfId="0" applyFont="1" applyFill="1" applyBorder="1" applyAlignment="1">
      <alignment horizontal="center" shrinkToFit="1"/>
    </xf>
    <xf numFmtId="0" fontId="0" fillId="5" borderId="20" xfId="0" applyFill="1" applyBorder="1" applyAlignment="1">
      <alignment wrapText="1"/>
    </xf>
    <xf numFmtId="0" fontId="5" fillId="5" borderId="20" xfId="0" applyFont="1" applyFill="1" applyBorder="1" applyAlignment="1">
      <alignment horizontal="left" wrapText="1" indent="4"/>
    </xf>
    <xf numFmtId="0" fontId="7" fillId="0" borderId="1" xfId="0" applyFont="1" applyBorder="1" applyAlignment="1">
      <alignment horizontal="left" wrapText="1" indent="3"/>
    </xf>
    <xf numFmtId="0" fontId="0" fillId="5" borderId="0" xfId="0" applyFill="1"/>
    <xf numFmtId="0" fontId="0" fillId="5" borderId="0" xfId="0" applyFill="1" applyAlignment="1">
      <alignment horizontal="left" indent="1"/>
    </xf>
    <xf numFmtId="0" fontId="3" fillId="3" borderId="1" xfId="0" applyFont="1" applyFill="1" applyBorder="1" applyAlignment="1">
      <alignment horizontal="center" wrapText="1"/>
    </xf>
    <xf numFmtId="3" fontId="0" fillId="3" borderId="1" xfId="0" applyNumberFormat="1" applyFill="1" applyBorder="1" applyProtection="1">
      <protection locked="0"/>
    </xf>
    <xf numFmtId="3" fontId="0" fillId="3" borderId="2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center" wrapText="1"/>
    </xf>
    <xf numFmtId="3" fontId="0" fillId="3" borderId="2" xfId="0" applyNumberFormat="1" applyFill="1" applyBorder="1"/>
    <xf numFmtId="0" fontId="18" fillId="3" borderId="20" xfId="0" applyFont="1" applyFill="1" applyBorder="1" applyAlignment="1">
      <alignment wrapText="1"/>
    </xf>
    <xf numFmtId="0" fontId="19" fillId="3" borderId="20" xfId="0" applyFont="1" applyFill="1" applyBorder="1" applyAlignment="1">
      <alignment wrapText="1"/>
    </xf>
    <xf numFmtId="0" fontId="19" fillId="3" borderId="20" xfId="0" applyFont="1" applyFill="1" applyBorder="1" applyAlignment="1">
      <alignment horizontal="left" wrapText="1" indent="1"/>
    </xf>
    <xf numFmtId="0" fontId="20" fillId="3" borderId="20" xfId="0" applyFont="1" applyFill="1" applyBorder="1" applyAlignment="1">
      <alignment wrapText="1"/>
    </xf>
    <xf numFmtId="3" fontId="4" fillId="3" borderId="2" xfId="0" applyNumberFormat="1" applyFont="1" applyFill="1" applyBorder="1"/>
    <xf numFmtId="0" fontId="7" fillId="5" borderId="20" xfId="0" applyFont="1" applyFill="1" applyBorder="1" applyAlignment="1">
      <alignment wrapText="1"/>
    </xf>
    <xf numFmtId="0" fontId="22" fillId="3" borderId="1" xfId="0" applyFont="1" applyFill="1" applyBorder="1" applyAlignment="1">
      <alignment horizontal="center" wrapText="1"/>
    </xf>
    <xf numFmtId="0" fontId="21" fillId="3" borderId="20" xfId="0" applyFont="1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20" fillId="4" borderId="20" xfId="0" applyFont="1" applyFill="1" applyBorder="1" applyAlignment="1">
      <alignment wrapText="1"/>
    </xf>
    <xf numFmtId="0" fontId="0" fillId="4" borderId="1" xfId="0" applyFill="1" applyBorder="1" applyAlignment="1">
      <alignment horizontal="left" wrapText="1" indent="1"/>
    </xf>
    <xf numFmtId="0" fontId="7" fillId="4" borderId="1" xfId="0" applyFont="1" applyFill="1" applyBorder="1" applyAlignment="1">
      <alignment horizontal="left" wrapText="1" indent="2"/>
    </xf>
    <xf numFmtId="0" fontId="0" fillId="4" borderId="1" xfId="0" applyFill="1" applyBorder="1" applyAlignment="1">
      <alignment horizontal="center" wrapText="1" shrinkToFit="1"/>
    </xf>
    <xf numFmtId="0" fontId="20" fillId="4" borderId="1" xfId="0" applyFont="1" applyFill="1" applyBorder="1" applyAlignment="1">
      <alignment horizontal="left" wrapText="1" indent="2"/>
    </xf>
    <xf numFmtId="0" fontId="20" fillId="0" borderId="1" xfId="0" applyFont="1" applyBorder="1" applyAlignment="1">
      <alignment horizontal="left" wrapText="1" indent="1" shrinkToFit="1"/>
    </xf>
    <xf numFmtId="3" fontId="4" fillId="0" borderId="25" xfId="0" applyNumberFormat="1" applyFont="1" applyFill="1" applyBorder="1"/>
    <xf numFmtId="3" fontId="4" fillId="0" borderId="31" xfId="0" applyNumberFormat="1" applyFont="1" applyFill="1" applyBorder="1"/>
    <xf numFmtId="3" fontId="0" fillId="0" borderId="28" xfId="0" applyNumberFormat="1" applyFill="1" applyBorder="1" applyProtection="1">
      <protection locked="0"/>
    </xf>
    <xf numFmtId="3" fontId="4" fillId="0" borderId="23" xfId="0" applyNumberFormat="1" applyFont="1" applyFill="1" applyBorder="1"/>
    <xf numFmtId="0" fontId="2" fillId="4" borderId="18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1" fontId="4" fillId="4" borderId="19" xfId="0" applyNumberFormat="1" applyFont="1" applyFill="1" applyBorder="1"/>
    <xf numFmtId="3" fontId="6" fillId="0" borderId="0" xfId="0" applyNumberFormat="1" applyFont="1" applyFill="1"/>
    <xf numFmtId="0" fontId="2" fillId="4" borderId="0" xfId="0" applyFont="1" applyFill="1" applyAlignment="1">
      <alignment wrapText="1" shrinkToFit="1"/>
    </xf>
    <xf numFmtId="1" fontId="2" fillId="4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left" indent="2" shrinkToFit="1"/>
    </xf>
    <xf numFmtId="0" fontId="20" fillId="4" borderId="1" xfId="0" applyFont="1" applyFill="1" applyBorder="1" applyAlignment="1">
      <alignment horizontal="left" indent="2" shrinkToFit="1"/>
    </xf>
    <xf numFmtId="0" fontId="20" fillId="4" borderId="1" xfId="0" applyFont="1" applyFill="1" applyBorder="1" applyAlignment="1">
      <alignment wrapText="1" shrinkToFit="1"/>
    </xf>
    <xf numFmtId="0" fontId="0" fillId="5" borderId="1" xfId="0" applyFill="1" applyBorder="1" applyAlignment="1">
      <alignment horizontal="left" wrapText="1" indent="2" shrinkToFit="1"/>
    </xf>
    <xf numFmtId="0" fontId="0" fillId="5" borderId="1" xfId="0" applyFill="1" applyBorder="1" applyAlignment="1">
      <alignment horizontal="left" wrapText="1" indent="1" shrinkToFit="1"/>
    </xf>
    <xf numFmtId="0" fontId="0" fillId="5" borderId="1" xfId="0" applyFill="1" applyBorder="1" applyAlignment="1">
      <alignment horizontal="left" wrapText="1" indent="1"/>
    </xf>
    <xf numFmtId="0" fontId="7" fillId="5" borderId="1" xfId="0" applyFont="1" applyFill="1" applyBorder="1" applyAlignment="1">
      <alignment horizontal="left" wrapText="1" indent="2" shrinkToFit="1"/>
    </xf>
    <xf numFmtId="0" fontId="7" fillId="5" borderId="1" xfId="0" applyFont="1" applyFill="1" applyBorder="1" applyAlignment="1">
      <alignment horizontal="left" wrapText="1" indent="1" shrinkToFit="1"/>
    </xf>
    <xf numFmtId="0" fontId="7" fillId="5" borderId="1" xfId="0" applyFont="1" applyFill="1" applyBorder="1" applyAlignment="1">
      <alignment horizontal="left" indent="2" shrinkToFit="1"/>
    </xf>
    <xf numFmtId="0" fontId="6" fillId="0" borderId="35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wrapText="1" shrinkToFit="1"/>
    </xf>
    <xf numFmtId="3" fontId="4" fillId="0" borderId="22" xfId="0" applyNumberFormat="1" applyFont="1" applyFill="1" applyBorder="1"/>
    <xf numFmtId="3" fontId="0" fillId="0" borderId="28" xfId="0" applyNumberFormat="1" applyFill="1" applyBorder="1"/>
    <xf numFmtId="43" fontId="7" fillId="0" borderId="28" xfId="2" applyFont="1" applyFill="1" applyBorder="1"/>
    <xf numFmtId="1" fontId="4" fillId="0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1" fontId="4" fillId="4" borderId="1" xfId="0" applyNumberFormat="1" applyFont="1" applyFill="1" applyBorder="1" applyAlignment="1">
      <alignment horizontal="center" wrapText="1"/>
    </xf>
    <xf numFmtId="1" fontId="4" fillId="4" borderId="19" xfId="0" applyNumberFormat="1" applyFont="1" applyFill="1" applyBorder="1" applyProtection="1"/>
    <xf numFmtId="1" fontId="4" fillId="4" borderId="19" xfId="0" applyNumberFormat="1" applyFont="1" applyFill="1" applyBorder="1" applyProtection="1">
      <protection locked="0"/>
    </xf>
  </cellXfs>
  <cellStyles count="6">
    <cellStyle name="Euro" xfId="1"/>
    <cellStyle name="Migliaia" xfId="2" builtinId="3"/>
    <cellStyle name="Migliaia (0)_BILANC" xfId="3"/>
    <cellStyle name="Normale" xfId="0" builtinId="0"/>
    <cellStyle name="Percentuale" xfId="4" builtinId="5"/>
    <cellStyle name="Valuta (0)_BILANCI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9"/>
  <sheetViews>
    <sheetView tabSelected="1" workbookViewId="0">
      <selection activeCell="A11" sqref="A11"/>
    </sheetView>
  </sheetViews>
  <sheetFormatPr defaultRowHeight="15" customHeight="1" x14ac:dyDescent="0.2"/>
  <cols>
    <col min="1" max="1" width="50.140625" bestFit="1" customWidth="1"/>
    <col min="3" max="3" width="12.140625" style="132" customWidth="1"/>
    <col min="4" max="4" width="2.7109375" style="132" customWidth="1"/>
    <col min="5" max="5" width="12.140625" style="132" customWidth="1"/>
    <col min="6" max="6" width="2.7109375" style="132" customWidth="1"/>
    <col min="7" max="7" width="12.140625" style="132" customWidth="1"/>
    <col min="8" max="8" width="2.7109375" style="132" customWidth="1"/>
    <col min="9" max="9" width="12.140625" style="132" customWidth="1"/>
    <col min="10" max="10" width="2.7109375" style="132" customWidth="1"/>
    <col min="11" max="11" width="12.140625" style="132" customWidth="1"/>
    <col min="12" max="12" width="2.7109375" style="132" customWidth="1"/>
  </cols>
  <sheetData>
    <row r="1" spans="1:12" ht="15" customHeight="1" x14ac:dyDescent="0.2">
      <c r="A1" s="172" t="s">
        <v>504</v>
      </c>
    </row>
    <row r="2" spans="1:12" ht="15" customHeight="1" x14ac:dyDescent="0.25">
      <c r="A2" s="248" t="s">
        <v>165</v>
      </c>
      <c r="B2" s="249" t="s">
        <v>166</v>
      </c>
      <c r="C2" s="271">
        <v>0</v>
      </c>
      <c r="D2" s="272"/>
      <c r="E2" s="271">
        <f>C2+1</f>
        <v>1</v>
      </c>
      <c r="F2" s="272"/>
      <c r="G2" s="271">
        <f>E2+1</f>
        <v>2</v>
      </c>
      <c r="H2" s="272"/>
      <c r="I2" s="271">
        <f>G2+1</f>
        <v>3</v>
      </c>
      <c r="J2" s="272"/>
      <c r="K2" s="271">
        <f>I2+1</f>
        <v>4</v>
      </c>
      <c r="L2" s="272"/>
    </row>
    <row r="3" spans="1:12" ht="15" customHeight="1" x14ac:dyDescent="0.2">
      <c r="A3" s="145"/>
      <c r="B3" s="1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 customHeight="1" x14ac:dyDescent="0.2">
      <c r="A4" s="146" t="s">
        <v>167</v>
      </c>
      <c r="B4" s="3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 customHeight="1" x14ac:dyDescent="0.2">
      <c r="A5" s="146" t="s">
        <v>168</v>
      </c>
      <c r="B5" s="10"/>
      <c r="C5" s="98">
        <f>C6+C7</f>
        <v>0</v>
      </c>
      <c r="D5" s="98"/>
      <c r="E5" s="98">
        <f>E6+E7</f>
        <v>0</v>
      </c>
      <c r="F5" s="98"/>
      <c r="G5" s="98">
        <f>G6+G7</f>
        <v>0</v>
      </c>
      <c r="H5" s="98"/>
      <c r="I5" s="98">
        <f>I6+I7</f>
        <v>0</v>
      </c>
      <c r="J5" s="98"/>
      <c r="K5" s="98">
        <f>K6+K7</f>
        <v>0</v>
      </c>
      <c r="L5" s="98"/>
    </row>
    <row r="6" spans="1:12" ht="15" customHeight="1" x14ac:dyDescent="0.2">
      <c r="A6" s="167" t="s">
        <v>169</v>
      </c>
      <c r="B6" s="3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" customHeight="1" x14ac:dyDescent="0.2">
      <c r="A7" s="167" t="s">
        <v>170</v>
      </c>
      <c r="B7" s="3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 customHeight="1" x14ac:dyDescent="0.2">
      <c r="A8" s="146" t="s">
        <v>171</v>
      </c>
      <c r="B8" s="3"/>
      <c r="C8" s="7"/>
      <c r="D8" s="19"/>
      <c r="E8" s="7"/>
      <c r="F8" s="19"/>
      <c r="G8" s="7"/>
      <c r="H8" s="19"/>
      <c r="I8" s="7"/>
      <c r="J8" s="19"/>
      <c r="K8" s="7"/>
      <c r="L8" s="19"/>
    </row>
    <row r="9" spans="1:12" ht="15" customHeight="1" x14ac:dyDescent="0.2">
      <c r="A9" s="145" t="s">
        <v>172</v>
      </c>
      <c r="B9" s="1"/>
      <c r="C9" s="7"/>
      <c r="D9" s="19"/>
      <c r="E9" s="7"/>
      <c r="F9" s="19"/>
      <c r="G9" s="7"/>
      <c r="H9" s="19"/>
      <c r="I9" s="7"/>
      <c r="J9" s="19"/>
      <c r="K9" s="7"/>
      <c r="L9" s="19"/>
    </row>
    <row r="10" spans="1:12" ht="15" customHeight="1" x14ac:dyDescent="0.2">
      <c r="A10" s="145" t="s">
        <v>173</v>
      </c>
      <c r="B10" s="1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 customHeight="1" x14ac:dyDescent="0.2">
      <c r="A11" s="234" t="s">
        <v>505</v>
      </c>
      <c r="B11" s="1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" customHeight="1" x14ac:dyDescent="0.2">
      <c r="A12" s="145" t="s">
        <v>394</v>
      </c>
      <c r="B12" s="1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 customHeight="1" x14ac:dyDescent="0.2">
      <c r="A13" s="145" t="s">
        <v>174</v>
      </c>
      <c r="B13" s="1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 customHeight="1" x14ac:dyDescent="0.2">
      <c r="A14" s="145" t="s">
        <v>175</v>
      </c>
      <c r="B14" s="1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customHeight="1" x14ac:dyDescent="0.2">
      <c r="A15" s="145" t="s">
        <v>176</v>
      </c>
      <c r="B15" s="1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" customHeight="1" x14ac:dyDescent="0.2">
      <c r="A16" s="145" t="s">
        <v>177</v>
      </c>
      <c r="B16" s="1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5" customHeight="1" x14ac:dyDescent="0.2">
      <c r="A17" s="146" t="s">
        <v>178</v>
      </c>
      <c r="B17" s="3"/>
      <c r="C17" s="20">
        <f>SUM(C10:C16)</f>
        <v>0</v>
      </c>
      <c r="D17" s="20"/>
      <c r="E17" s="20">
        <f>SUM(E10:E16)</f>
        <v>0</v>
      </c>
      <c r="F17" s="20"/>
      <c r="G17" s="20">
        <f>SUM(G10:G16)</f>
        <v>0</v>
      </c>
      <c r="H17" s="20"/>
      <c r="I17" s="20">
        <f>SUM(I10:I16)</f>
        <v>0</v>
      </c>
      <c r="J17" s="20"/>
      <c r="K17" s="20">
        <f>SUM(K10:K16)</f>
        <v>0</v>
      </c>
      <c r="L17" s="20"/>
    </row>
    <row r="18" spans="1:12" ht="15" customHeight="1" x14ac:dyDescent="0.2">
      <c r="A18" s="145" t="s">
        <v>179</v>
      </c>
      <c r="B18" s="1"/>
      <c r="C18" s="7"/>
      <c r="D18" s="19"/>
      <c r="E18" s="7"/>
      <c r="F18" s="19"/>
      <c r="G18" s="7"/>
      <c r="H18" s="19"/>
      <c r="I18" s="7"/>
      <c r="J18" s="19"/>
      <c r="K18" s="7"/>
      <c r="L18" s="19"/>
    </row>
    <row r="19" spans="1:12" ht="15" customHeight="1" x14ac:dyDescent="0.2">
      <c r="A19" s="145" t="s">
        <v>180</v>
      </c>
      <c r="B19" s="1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" customHeight="1" x14ac:dyDescent="0.2">
      <c r="A20" s="145" t="s">
        <v>181</v>
      </c>
      <c r="B20" s="1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" customHeight="1" x14ac:dyDescent="0.2">
      <c r="A21" s="145" t="s">
        <v>182</v>
      </c>
      <c r="B21" s="1"/>
      <c r="C21" s="7"/>
      <c r="D21" s="13"/>
      <c r="E21" s="7"/>
      <c r="F21" s="13"/>
      <c r="G21" s="7"/>
      <c r="H21" s="13"/>
      <c r="I21" s="7"/>
      <c r="J21" s="13"/>
      <c r="K21" s="7"/>
      <c r="L21" s="13"/>
    </row>
    <row r="22" spans="1:12" ht="15" customHeight="1" x14ac:dyDescent="0.2">
      <c r="A22" s="145" t="s">
        <v>183</v>
      </c>
      <c r="B22" s="1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" customHeight="1" x14ac:dyDescent="0.2">
      <c r="A23" s="145" t="s">
        <v>184</v>
      </c>
      <c r="B23" s="1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" customHeight="1" x14ac:dyDescent="0.2">
      <c r="A24" s="146" t="s">
        <v>178</v>
      </c>
      <c r="B24" s="3"/>
      <c r="C24" s="20">
        <f>SUM(C19:C23)</f>
        <v>0</v>
      </c>
      <c r="D24" s="20"/>
      <c r="E24" s="20">
        <f>SUM(E19:E23)</f>
        <v>0</v>
      </c>
      <c r="F24" s="20"/>
      <c r="G24" s="20">
        <f>SUM(G19:G23)</f>
        <v>0</v>
      </c>
      <c r="H24" s="20"/>
      <c r="I24" s="20">
        <f>SUM(I19:I23)</f>
        <v>0</v>
      </c>
      <c r="J24" s="20"/>
      <c r="K24" s="20">
        <f>SUM(K19:K23)</f>
        <v>0</v>
      </c>
      <c r="L24" s="20"/>
    </row>
    <row r="25" spans="1:12" ht="15" customHeight="1" x14ac:dyDescent="0.2">
      <c r="A25" s="145" t="s">
        <v>185</v>
      </c>
      <c r="B25" s="1"/>
      <c r="C25" s="7"/>
      <c r="D25" s="19"/>
      <c r="E25" s="7"/>
      <c r="F25" s="19"/>
      <c r="G25" s="7"/>
      <c r="H25" s="19"/>
      <c r="I25" s="7"/>
      <c r="J25" s="19"/>
      <c r="K25" s="7"/>
      <c r="L25" s="19"/>
    </row>
    <row r="26" spans="1:12" ht="15" customHeight="1" x14ac:dyDescent="0.2">
      <c r="A26" s="145" t="s">
        <v>186</v>
      </c>
      <c r="B26" s="1"/>
      <c r="C26" s="19">
        <f>C27+C30+C33+C36+C39</f>
        <v>0</v>
      </c>
      <c r="D26" s="19"/>
      <c r="E26" s="19">
        <f>E27+E30+E33+E36+E39</f>
        <v>0</v>
      </c>
      <c r="F26" s="19"/>
      <c r="G26" s="19">
        <f>G27+G30+G33+G36+G39</f>
        <v>0</v>
      </c>
      <c r="H26" s="19"/>
      <c r="I26" s="19">
        <f>I27+I30+I33+I36+I39</f>
        <v>0</v>
      </c>
      <c r="J26" s="19"/>
      <c r="K26" s="19">
        <f>K27+K30+K33+K36+K39</f>
        <v>0</v>
      </c>
      <c r="L26" s="19"/>
    </row>
    <row r="27" spans="1:12" ht="15" customHeight="1" x14ac:dyDescent="0.2">
      <c r="A27" s="148" t="s">
        <v>187</v>
      </c>
      <c r="B27" s="1"/>
      <c r="C27" s="21">
        <f>C28+C29</f>
        <v>0</v>
      </c>
      <c r="D27" s="21"/>
      <c r="E27" s="21">
        <f>E28+E29</f>
        <v>0</v>
      </c>
      <c r="F27" s="21"/>
      <c r="G27" s="21">
        <f>G28+G29</f>
        <v>0</v>
      </c>
      <c r="H27" s="21"/>
      <c r="I27" s="21">
        <f>I28+I29</f>
        <v>0</v>
      </c>
      <c r="J27" s="21"/>
      <c r="K27" s="21">
        <f>K28+K29</f>
        <v>0</v>
      </c>
      <c r="L27" s="21"/>
    </row>
    <row r="28" spans="1:12" ht="15" customHeight="1" x14ac:dyDescent="0.2">
      <c r="A28" s="148"/>
      <c r="B28" s="1" t="s">
        <v>245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 x14ac:dyDescent="0.2">
      <c r="A29" s="148"/>
      <c r="B29" s="1" t="s">
        <v>246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" customHeight="1" x14ac:dyDescent="0.2">
      <c r="A30" s="148" t="s">
        <v>188</v>
      </c>
      <c r="B30" s="1"/>
      <c r="C30" s="21">
        <f>C31+C32</f>
        <v>0</v>
      </c>
      <c r="D30" s="21"/>
      <c r="E30" s="21">
        <f>E31+E32</f>
        <v>0</v>
      </c>
      <c r="F30" s="21"/>
      <c r="G30" s="21">
        <f>G31+G32</f>
        <v>0</v>
      </c>
      <c r="H30" s="21"/>
      <c r="I30" s="21">
        <f>I31+I32</f>
        <v>0</v>
      </c>
      <c r="J30" s="21"/>
      <c r="K30" s="21">
        <f>K31+K32</f>
        <v>0</v>
      </c>
      <c r="L30" s="21"/>
    </row>
    <row r="31" spans="1:12" ht="15" customHeight="1" x14ac:dyDescent="0.2">
      <c r="A31" s="148"/>
      <c r="B31" s="1" t="s">
        <v>245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5" customHeight="1" x14ac:dyDescent="0.2">
      <c r="A32" s="148"/>
      <c r="B32" s="1" t="s">
        <v>246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" customHeight="1" x14ac:dyDescent="0.2">
      <c r="A33" s="148" t="s">
        <v>189</v>
      </c>
      <c r="B33" s="1"/>
      <c r="C33" s="21">
        <f>C34+C35</f>
        <v>0</v>
      </c>
      <c r="D33" s="21"/>
      <c r="E33" s="21">
        <f>E34+E35</f>
        <v>0</v>
      </c>
      <c r="F33" s="21"/>
      <c r="G33" s="21">
        <f>G34+G35</f>
        <v>0</v>
      </c>
      <c r="H33" s="21"/>
      <c r="I33" s="21">
        <f>I34+I35</f>
        <v>0</v>
      </c>
      <c r="J33" s="21"/>
      <c r="K33" s="21">
        <f>K34+K35</f>
        <v>0</v>
      </c>
      <c r="L33" s="21"/>
    </row>
    <row r="34" spans="1:12" ht="15" customHeight="1" x14ac:dyDescent="0.2">
      <c r="A34" s="148"/>
      <c r="B34" s="1" t="s">
        <v>245</v>
      </c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5" customHeight="1" x14ac:dyDescent="0.2">
      <c r="A35" s="148"/>
      <c r="B35" s="1" t="s">
        <v>246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" customHeight="1" x14ac:dyDescent="0.2">
      <c r="A36" s="214" t="s">
        <v>506</v>
      </c>
      <c r="B36" s="215"/>
      <c r="C36" s="21">
        <f>C37+C38</f>
        <v>0</v>
      </c>
      <c r="D36" s="21"/>
      <c r="E36" s="21">
        <f>E37+E38</f>
        <v>0</v>
      </c>
      <c r="F36" s="21"/>
      <c r="G36" s="21">
        <f>G37+G38</f>
        <v>0</v>
      </c>
      <c r="H36" s="21"/>
      <c r="I36" s="21">
        <f>I37+I38</f>
        <v>0</v>
      </c>
      <c r="J36" s="21"/>
      <c r="K36" s="21">
        <f>K37+K38</f>
        <v>0</v>
      </c>
      <c r="L36" s="21"/>
    </row>
    <row r="37" spans="1:12" ht="15" customHeight="1" x14ac:dyDescent="0.2">
      <c r="A37" s="216"/>
      <c r="B37" s="215" t="s">
        <v>245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5" customHeight="1" x14ac:dyDescent="0.2">
      <c r="A38" s="216"/>
      <c r="B38" s="215" t="s">
        <v>246</v>
      </c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5" customHeight="1" x14ac:dyDescent="0.2">
      <c r="A39" s="214" t="s">
        <v>516</v>
      </c>
      <c r="B39" s="215"/>
      <c r="C39" s="21">
        <f>C40+C41</f>
        <v>0</v>
      </c>
      <c r="D39" s="21"/>
      <c r="E39" s="21">
        <f>E40+E41</f>
        <v>0</v>
      </c>
      <c r="F39" s="21"/>
      <c r="G39" s="21">
        <f>G40+G41</f>
        <v>0</v>
      </c>
      <c r="H39" s="21"/>
      <c r="I39" s="21">
        <f>I40+I41</f>
        <v>0</v>
      </c>
      <c r="J39" s="21"/>
      <c r="K39" s="21">
        <f>K40+K41</f>
        <v>0</v>
      </c>
      <c r="L39" s="21"/>
    </row>
    <row r="40" spans="1:12" ht="15" customHeight="1" x14ac:dyDescent="0.2">
      <c r="A40" s="216"/>
      <c r="B40" s="215" t="s">
        <v>245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5" customHeight="1" x14ac:dyDescent="0.2">
      <c r="A41" s="216"/>
      <c r="B41" s="215" t="s">
        <v>246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5" customHeight="1" x14ac:dyDescent="0.2">
      <c r="A42" s="145" t="s">
        <v>190</v>
      </c>
      <c r="B42" s="1"/>
      <c r="C42" s="19">
        <f>C43+C48+C53+C58+C63</f>
        <v>0</v>
      </c>
      <c r="D42" s="19"/>
      <c r="E42" s="19">
        <f>E43+E48+E53+E58+E63</f>
        <v>0</v>
      </c>
      <c r="F42" s="19"/>
      <c r="G42" s="19">
        <f>G43+G48+G53+G58+G63</f>
        <v>0</v>
      </c>
      <c r="H42" s="19"/>
      <c r="I42" s="19">
        <f>I43+I48+I53+I58+I63</f>
        <v>0</v>
      </c>
      <c r="J42" s="19"/>
      <c r="K42" s="19">
        <f>K43+K48+K53+K58+K63</f>
        <v>0</v>
      </c>
      <c r="L42" s="19"/>
    </row>
    <row r="43" spans="1:12" ht="15" customHeight="1" x14ac:dyDescent="0.2">
      <c r="A43" s="148" t="s">
        <v>191</v>
      </c>
      <c r="B43" s="1"/>
      <c r="C43" s="19">
        <f>C44+C45+C46+C47</f>
        <v>0</v>
      </c>
      <c r="D43" s="19"/>
      <c r="E43" s="19">
        <f>E44+E45+E46+E47</f>
        <v>0</v>
      </c>
      <c r="F43" s="19"/>
      <c r="G43" s="19">
        <f>G44+G45+G46+G47</f>
        <v>0</v>
      </c>
      <c r="H43" s="19"/>
      <c r="I43" s="19">
        <f>I44+I45+I46+I47</f>
        <v>0</v>
      </c>
      <c r="J43" s="19"/>
      <c r="K43" s="19">
        <f>K44+K45+K46+K47</f>
        <v>0</v>
      </c>
      <c r="L43" s="19"/>
    </row>
    <row r="44" spans="1:12" ht="15" customHeight="1" x14ac:dyDescent="0.2">
      <c r="A44" s="167" t="s">
        <v>169</v>
      </c>
      <c r="B44" s="5" t="s">
        <v>192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" customHeight="1" x14ac:dyDescent="0.2">
      <c r="A45" s="145"/>
      <c r="B45" s="5" t="s">
        <v>193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5" customHeight="1" x14ac:dyDescent="0.2">
      <c r="A46" s="167" t="s">
        <v>170</v>
      </c>
      <c r="B46" s="5" t="s">
        <v>192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5" customHeight="1" x14ac:dyDescent="0.2">
      <c r="A47" s="168"/>
      <c r="B47" s="5" t="s">
        <v>193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" customHeight="1" x14ac:dyDescent="0.2">
      <c r="A48" s="148" t="s">
        <v>194</v>
      </c>
      <c r="B48" s="1"/>
      <c r="C48" s="19">
        <f>SUM(C49:C52)</f>
        <v>0</v>
      </c>
      <c r="D48" s="19"/>
      <c r="E48" s="19">
        <f>SUM(E49:E52)</f>
        <v>0</v>
      </c>
      <c r="F48" s="19"/>
      <c r="G48" s="19">
        <f>SUM(G49:G52)</f>
        <v>0</v>
      </c>
      <c r="H48" s="19"/>
      <c r="I48" s="19">
        <f>SUM(I49:I52)</f>
        <v>0</v>
      </c>
      <c r="J48" s="19"/>
      <c r="K48" s="19">
        <f>SUM(K49:K52)</f>
        <v>0</v>
      </c>
      <c r="L48" s="19"/>
    </row>
    <row r="49" spans="1:12" ht="15" customHeight="1" x14ac:dyDescent="0.2">
      <c r="A49" s="167" t="s">
        <v>169</v>
      </c>
      <c r="B49" s="5" t="s">
        <v>192</v>
      </c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" customHeight="1" x14ac:dyDescent="0.2">
      <c r="A50" s="145"/>
      <c r="B50" s="5" t="s">
        <v>193</v>
      </c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" customHeight="1" x14ac:dyDescent="0.2">
      <c r="A51" s="167" t="s">
        <v>170</v>
      </c>
      <c r="B51" s="5" t="s">
        <v>192</v>
      </c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 customHeight="1" x14ac:dyDescent="0.2">
      <c r="A52" s="168"/>
      <c r="B52" s="5" t="s">
        <v>193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" customHeight="1" x14ac:dyDescent="0.2">
      <c r="A53" s="148" t="s">
        <v>195</v>
      </c>
      <c r="B53" s="1"/>
      <c r="C53" s="19">
        <f>SUM(C54:C57)</f>
        <v>0</v>
      </c>
      <c r="D53" s="19"/>
      <c r="E53" s="19">
        <f>SUM(E54:E57)</f>
        <v>0</v>
      </c>
      <c r="F53" s="19"/>
      <c r="G53" s="19">
        <f>SUM(G54:G57)</f>
        <v>0</v>
      </c>
      <c r="H53" s="19"/>
      <c r="I53" s="19">
        <f>SUM(I54:I57)</f>
        <v>0</v>
      </c>
      <c r="J53" s="19"/>
      <c r="K53" s="19">
        <f>SUM(K54:K57)</f>
        <v>0</v>
      </c>
      <c r="L53" s="19"/>
    </row>
    <row r="54" spans="1:12" ht="15" customHeight="1" x14ac:dyDescent="0.2">
      <c r="A54" s="167" t="s">
        <v>169</v>
      </c>
      <c r="B54" s="5" t="s">
        <v>192</v>
      </c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" customHeight="1" x14ac:dyDescent="0.2">
      <c r="A55" s="145"/>
      <c r="B55" s="5" t="s">
        <v>193</v>
      </c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" customHeight="1" x14ac:dyDescent="0.2">
      <c r="A56" s="167" t="s">
        <v>170</v>
      </c>
      <c r="B56" s="5" t="s">
        <v>192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" customHeight="1" x14ac:dyDescent="0.2">
      <c r="A57" s="168"/>
      <c r="B57" s="5" t="s">
        <v>193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" customHeight="1" x14ac:dyDescent="0.2">
      <c r="A58" s="214" t="s">
        <v>506</v>
      </c>
      <c r="B58" s="215"/>
      <c r="C58" s="19">
        <f>SUM(C59:C62)</f>
        <v>0</v>
      </c>
      <c r="D58" s="19"/>
      <c r="E58" s="19">
        <f>SUM(E59:E62)</f>
        <v>0</v>
      </c>
      <c r="F58" s="19"/>
      <c r="G58" s="19">
        <f>SUM(G59:G62)</f>
        <v>0</v>
      </c>
      <c r="H58" s="19"/>
      <c r="I58" s="19">
        <f>SUM(I59:I62)</f>
        <v>0</v>
      </c>
      <c r="J58" s="19"/>
      <c r="K58" s="19">
        <f>SUM(K59:K62)</f>
        <v>0</v>
      </c>
      <c r="L58" s="19"/>
    </row>
    <row r="59" spans="1:12" ht="15" customHeight="1" x14ac:dyDescent="0.2">
      <c r="A59" s="217" t="s">
        <v>169</v>
      </c>
      <c r="B59" s="218" t="s">
        <v>192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" customHeight="1" x14ac:dyDescent="0.2">
      <c r="A60" s="219"/>
      <c r="B60" s="218" t="s">
        <v>193</v>
      </c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5" customHeight="1" x14ac:dyDescent="0.2">
      <c r="A61" s="217" t="s">
        <v>170</v>
      </c>
      <c r="B61" s="218" t="s">
        <v>192</v>
      </c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5" customHeight="1" x14ac:dyDescent="0.2">
      <c r="A62" s="220"/>
      <c r="B62" s="218" t="s">
        <v>193</v>
      </c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5" customHeight="1" x14ac:dyDescent="0.2">
      <c r="A63" s="214" t="s">
        <v>517</v>
      </c>
      <c r="B63" s="215"/>
      <c r="C63" s="19">
        <f>SUM(C64:C67)</f>
        <v>0</v>
      </c>
      <c r="D63" s="19"/>
      <c r="E63" s="19">
        <f>SUM(E64:E67)</f>
        <v>0</v>
      </c>
      <c r="F63" s="19"/>
      <c r="G63" s="19">
        <f>SUM(G64:G67)</f>
        <v>0</v>
      </c>
      <c r="H63" s="19"/>
      <c r="I63" s="19">
        <f>SUM(I64:I67)</f>
        <v>0</v>
      </c>
      <c r="J63" s="19"/>
      <c r="K63" s="19">
        <f>SUM(K64:K67)</f>
        <v>0</v>
      </c>
      <c r="L63" s="19"/>
    </row>
    <row r="64" spans="1:12" ht="15" customHeight="1" x14ac:dyDescent="0.2">
      <c r="A64" s="217" t="s">
        <v>169</v>
      </c>
      <c r="B64" s="218" t="s">
        <v>192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5" customHeight="1" x14ac:dyDescent="0.2">
      <c r="A65" s="219"/>
      <c r="B65" s="218" t="s">
        <v>193</v>
      </c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" customHeight="1" x14ac:dyDescent="0.2">
      <c r="A66" s="217" t="s">
        <v>170</v>
      </c>
      <c r="B66" s="218" t="s">
        <v>192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" customHeight="1" x14ac:dyDescent="0.2">
      <c r="A67" s="220"/>
      <c r="B67" s="218" t="s">
        <v>193</v>
      </c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5" customHeight="1" x14ac:dyDescent="0.2">
      <c r="A68" s="145" t="s">
        <v>197</v>
      </c>
      <c r="B68" s="1"/>
      <c r="C68" s="21">
        <f>C69+C70</f>
        <v>0</v>
      </c>
      <c r="D68" s="21"/>
      <c r="E68" s="21">
        <f>E69+E70</f>
        <v>0</v>
      </c>
      <c r="F68" s="21"/>
      <c r="G68" s="21">
        <f>G69+G70</f>
        <v>0</v>
      </c>
      <c r="H68" s="21"/>
      <c r="I68" s="21">
        <f>I69+I70</f>
        <v>0</v>
      </c>
      <c r="J68" s="21"/>
      <c r="K68" s="21">
        <f>K69+K70</f>
        <v>0</v>
      </c>
      <c r="L68" s="21"/>
    </row>
    <row r="69" spans="1:12" ht="15" customHeight="1" x14ac:dyDescent="0.2">
      <c r="A69" s="145"/>
      <c r="B69" s="1" t="s">
        <v>245</v>
      </c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" customHeight="1" x14ac:dyDescent="0.2">
      <c r="A70" s="145"/>
      <c r="B70" s="1" t="s">
        <v>246</v>
      </c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 customHeight="1" x14ac:dyDescent="0.2">
      <c r="A71" s="234" t="s">
        <v>518</v>
      </c>
      <c r="B71" s="215"/>
      <c r="C71" s="21">
        <f>C72+C73</f>
        <v>0</v>
      </c>
      <c r="D71" s="21"/>
      <c r="E71" s="21">
        <f>E72+E73</f>
        <v>0</v>
      </c>
      <c r="F71" s="21"/>
      <c r="G71" s="21">
        <f>G72+G73</f>
        <v>0</v>
      </c>
      <c r="H71" s="21"/>
      <c r="I71" s="21">
        <f>I72+I73</f>
        <v>0</v>
      </c>
      <c r="J71" s="21"/>
      <c r="K71" s="21">
        <f>K72+K73</f>
        <v>0</v>
      </c>
      <c r="L71" s="21"/>
    </row>
    <row r="72" spans="1:12" ht="15" customHeight="1" x14ac:dyDescent="0.2">
      <c r="A72" s="219"/>
      <c r="B72" s="215" t="s">
        <v>245</v>
      </c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5" customHeight="1" x14ac:dyDescent="0.2">
      <c r="A73" s="219"/>
      <c r="B73" s="215" t="s">
        <v>246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" customHeight="1" x14ac:dyDescent="0.2">
      <c r="A74" s="232" t="s">
        <v>519</v>
      </c>
      <c r="B74" s="235"/>
      <c r="C74" s="21">
        <f>C75+C76</f>
        <v>0</v>
      </c>
      <c r="D74" s="21"/>
      <c r="E74" s="21">
        <f>E75+E76</f>
        <v>0</v>
      </c>
      <c r="F74" s="21"/>
      <c r="G74" s="21">
        <f>G75+G76</f>
        <v>0</v>
      </c>
      <c r="H74" s="21"/>
      <c r="I74" s="21">
        <f>I75+I76</f>
        <v>0</v>
      </c>
      <c r="J74" s="21"/>
      <c r="K74" s="21">
        <f>K75+K76</f>
        <v>0</v>
      </c>
      <c r="L74" s="21"/>
    </row>
    <row r="75" spans="1:12" ht="15" customHeight="1" x14ac:dyDescent="0.2">
      <c r="A75" s="236"/>
      <c r="B75" s="235" t="s">
        <v>245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 customHeight="1" x14ac:dyDescent="0.2">
      <c r="A76" s="236"/>
      <c r="B76" s="235" t="s">
        <v>246</v>
      </c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 customHeight="1" x14ac:dyDescent="0.2">
      <c r="A77" s="146" t="s">
        <v>178</v>
      </c>
      <c r="B77" s="3"/>
      <c r="C77" s="20">
        <f>C26+C42+C68+C71+C74</f>
        <v>0</v>
      </c>
      <c r="D77" s="20"/>
      <c r="E77" s="20">
        <f>E26+E42+E68+E71+E74</f>
        <v>0</v>
      </c>
      <c r="F77" s="20"/>
      <c r="G77" s="20">
        <f>G26+G42+G68+G71+G74</f>
        <v>0</v>
      </c>
      <c r="H77" s="20"/>
      <c r="I77" s="20">
        <f>I26+I42+I68+I71+I74</f>
        <v>0</v>
      </c>
      <c r="J77" s="20"/>
      <c r="K77" s="20">
        <f>K26+K42+K68+K71+K74</f>
        <v>0</v>
      </c>
      <c r="L77" s="20"/>
    </row>
    <row r="78" spans="1:12" ht="15" customHeight="1" x14ac:dyDescent="0.2">
      <c r="A78" s="146" t="s">
        <v>198</v>
      </c>
      <c r="B78" s="3"/>
      <c r="C78" s="20">
        <f>C17+C24+C77</f>
        <v>0</v>
      </c>
      <c r="D78" s="20"/>
      <c r="E78" s="20">
        <f>E17+E24+E77</f>
        <v>0</v>
      </c>
      <c r="F78" s="20"/>
      <c r="G78" s="20">
        <f>G17+G24+G77</f>
        <v>0</v>
      </c>
      <c r="H78" s="20"/>
      <c r="I78" s="20">
        <f>I17+I24+I77</f>
        <v>0</v>
      </c>
      <c r="J78" s="20"/>
      <c r="K78" s="20">
        <f>K17+K24+K77</f>
        <v>0</v>
      </c>
      <c r="L78" s="20"/>
    </row>
    <row r="79" spans="1:12" ht="15" customHeight="1" x14ac:dyDescent="0.2">
      <c r="A79" s="146" t="s">
        <v>199</v>
      </c>
      <c r="B79" s="3"/>
      <c r="C79" s="7"/>
      <c r="D79" s="19"/>
      <c r="E79" s="7"/>
      <c r="F79" s="19"/>
      <c r="G79" s="7"/>
      <c r="H79" s="19"/>
      <c r="I79" s="7"/>
      <c r="J79" s="19"/>
      <c r="K79" s="7"/>
      <c r="L79" s="19"/>
    </row>
    <row r="80" spans="1:12" ht="15" customHeight="1" x14ac:dyDescent="0.2">
      <c r="A80" s="145" t="s">
        <v>200</v>
      </c>
      <c r="B80" s="1"/>
      <c r="C80" s="7"/>
      <c r="D80" s="19"/>
      <c r="E80" s="7"/>
      <c r="F80" s="19"/>
      <c r="G80" s="7"/>
      <c r="H80" s="19"/>
      <c r="I80" s="7"/>
      <c r="J80" s="19"/>
      <c r="K80" s="7"/>
      <c r="L80" s="19"/>
    </row>
    <row r="81" spans="1:12" ht="15" customHeight="1" x14ac:dyDescent="0.2">
      <c r="A81" s="145" t="s">
        <v>201</v>
      </c>
      <c r="B81" s="1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 customHeight="1" x14ac:dyDescent="0.2">
      <c r="A82" s="145" t="s">
        <v>202</v>
      </c>
      <c r="B82" s="1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 customHeight="1" x14ac:dyDescent="0.2">
      <c r="A83" s="145" t="s">
        <v>203</v>
      </c>
      <c r="B83" s="1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 customHeight="1" x14ac:dyDescent="0.2">
      <c r="A84" s="145" t="s">
        <v>204</v>
      </c>
      <c r="B84" s="1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 customHeight="1" x14ac:dyDescent="0.2">
      <c r="A85" s="145" t="s">
        <v>205</v>
      </c>
      <c r="B85" s="1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 x14ac:dyDescent="0.2">
      <c r="A86" s="146" t="s">
        <v>178</v>
      </c>
      <c r="B86" s="3"/>
      <c r="C86" s="20">
        <f>SUM(C81:C85)</f>
        <v>0</v>
      </c>
      <c r="D86" s="20"/>
      <c r="E86" s="20">
        <f>SUM(E81:E85)</f>
        <v>0</v>
      </c>
      <c r="F86" s="20"/>
      <c r="G86" s="20">
        <f>SUM(G81:G85)</f>
        <v>0</v>
      </c>
      <c r="H86" s="20"/>
      <c r="I86" s="20">
        <f>SUM(I81:I85)</f>
        <v>0</v>
      </c>
      <c r="J86" s="20"/>
      <c r="K86" s="20">
        <f>SUM(K81:K85)</f>
        <v>0</v>
      </c>
      <c r="L86" s="20"/>
    </row>
    <row r="87" spans="1:12" ht="15" customHeight="1" x14ac:dyDescent="0.2">
      <c r="A87" s="145" t="s">
        <v>206</v>
      </c>
      <c r="B87" s="1"/>
      <c r="C87" s="7"/>
      <c r="D87" s="19"/>
      <c r="E87" s="7"/>
      <c r="F87" s="19"/>
      <c r="G87" s="7"/>
      <c r="H87" s="19"/>
      <c r="I87" s="7"/>
      <c r="J87" s="19"/>
      <c r="K87" s="7"/>
      <c r="L87" s="19"/>
    </row>
    <row r="88" spans="1:12" ht="15" customHeight="1" x14ac:dyDescent="0.2">
      <c r="A88" s="145" t="s">
        <v>207</v>
      </c>
      <c r="B88" s="1"/>
      <c r="C88" s="19">
        <f>C89+C90</f>
        <v>0</v>
      </c>
      <c r="D88" s="19"/>
      <c r="E88" s="19">
        <f>E89+E90</f>
        <v>0</v>
      </c>
      <c r="F88" s="19"/>
      <c r="G88" s="19">
        <f>G89+G90</f>
        <v>0</v>
      </c>
      <c r="H88" s="19"/>
      <c r="I88" s="19">
        <f>I89+I90</f>
        <v>0</v>
      </c>
      <c r="J88" s="19"/>
      <c r="K88" s="19">
        <f>K89+K90</f>
        <v>0</v>
      </c>
      <c r="L88" s="19"/>
    </row>
    <row r="89" spans="1:12" ht="15" customHeight="1" x14ac:dyDescent="0.2">
      <c r="A89" s="167" t="s">
        <v>169</v>
      </c>
      <c r="B89" s="1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 customHeight="1" x14ac:dyDescent="0.2">
      <c r="A90" s="167" t="s">
        <v>170</v>
      </c>
      <c r="B90" s="1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 customHeight="1" x14ac:dyDescent="0.2">
      <c r="A91" s="145" t="s">
        <v>208</v>
      </c>
      <c r="B91" s="1"/>
      <c r="C91" s="19">
        <f>SUM(C92:C95)</f>
        <v>0</v>
      </c>
      <c r="D91" s="19"/>
      <c r="E91" s="19">
        <f>SUM(E92:E95)</f>
        <v>0</v>
      </c>
      <c r="F91" s="19"/>
      <c r="G91" s="19">
        <f>SUM(G92:G95)</f>
        <v>0</v>
      </c>
      <c r="H91" s="19"/>
      <c r="I91" s="19">
        <f>SUM(I92:I95)</f>
        <v>0</v>
      </c>
      <c r="J91" s="19"/>
      <c r="K91" s="19">
        <f>SUM(K92:K95)</f>
        <v>0</v>
      </c>
      <c r="L91" s="19"/>
    </row>
    <row r="92" spans="1:12" ht="15" customHeight="1" x14ac:dyDescent="0.2">
      <c r="A92" s="167" t="s">
        <v>169</v>
      </c>
      <c r="B92" s="5" t="s">
        <v>192</v>
      </c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 customHeight="1" x14ac:dyDescent="0.2">
      <c r="A93" s="145"/>
      <c r="B93" s="5" t="s">
        <v>193</v>
      </c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 customHeight="1" x14ac:dyDescent="0.2">
      <c r="A94" s="167" t="s">
        <v>170</v>
      </c>
      <c r="B94" s="5" t="s">
        <v>192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 customHeight="1" x14ac:dyDescent="0.2">
      <c r="A95" s="168"/>
      <c r="B95" s="5" t="s">
        <v>193</v>
      </c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 customHeight="1" x14ac:dyDescent="0.2">
      <c r="A96" s="145" t="s">
        <v>209</v>
      </c>
      <c r="B96" s="1"/>
      <c r="C96" s="19">
        <f>SUM(C97:C100)</f>
        <v>0</v>
      </c>
      <c r="D96" s="19"/>
      <c r="E96" s="19">
        <f>SUM(E97:E100)</f>
        <v>0</v>
      </c>
      <c r="F96" s="19"/>
      <c r="G96" s="19">
        <f>SUM(G97:G100)</f>
        <v>0</v>
      </c>
      <c r="H96" s="19"/>
      <c r="I96" s="19">
        <f>SUM(I97:I100)</f>
        <v>0</v>
      </c>
      <c r="J96" s="19"/>
      <c r="K96" s="19">
        <f>SUM(K97:K100)</f>
        <v>0</v>
      </c>
      <c r="L96" s="19"/>
    </row>
    <row r="97" spans="1:12" ht="15" customHeight="1" x14ac:dyDescent="0.2">
      <c r="A97" s="167" t="s">
        <v>169</v>
      </c>
      <c r="B97" s="5" t="s">
        <v>192</v>
      </c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5" customHeight="1" x14ac:dyDescent="0.2">
      <c r="A98" s="145"/>
      <c r="B98" s="5" t="s">
        <v>193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5" customHeight="1" x14ac:dyDescent="0.2">
      <c r="A99" s="167" t="s">
        <v>170</v>
      </c>
      <c r="B99" s="5" t="s">
        <v>192</v>
      </c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5" customHeight="1" x14ac:dyDescent="0.2">
      <c r="A100" s="168"/>
      <c r="B100" s="5" t="s">
        <v>193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5" customHeight="1" x14ac:dyDescent="0.2">
      <c r="A101" s="145" t="s">
        <v>210</v>
      </c>
      <c r="B101" s="1"/>
      <c r="C101" s="19">
        <f>SUM(C102:C105)</f>
        <v>0</v>
      </c>
      <c r="D101" s="19"/>
      <c r="E101" s="19">
        <f>SUM(E102:E105)</f>
        <v>0</v>
      </c>
      <c r="F101" s="19"/>
      <c r="G101" s="19">
        <f>SUM(G102:G105)</f>
        <v>0</v>
      </c>
      <c r="H101" s="19"/>
      <c r="I101" s="19">
        <f>SUM(I102:I105)</f>
        <v>0</v>
      </c>
      <c r="J101" s="19"/>
      <c r="K101" s="19">
        <f>SUM(K102:K105)</f>
        <v>0</v>
      </c>
      <c r="L101" s="19"/>
    </row>
    <row r="102" spans="1:12" ht="15" customHeight="1" x14ac:dyDescent="0.2">
      <c r="A102" s="167" t="s">
        <v>169</v>
      </c>
      <c r="B102" s="5" t="s">
        <v>192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5" customHeight="1" x14ac:dyDescent="0.2">
      <c r="A103" s="145"/>
      <c r="B103" s="5" t="s">
        <v>193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5" customHeight="1" x14ac:dyDescent="0.2">
      <c r="A104" s="167" t="s">
        <v>170</v>
      </c>
      <c r="B104" s="5" t="s">
        <v>192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5" customHeight="1" x14ac:dyDescent="0.2">
      <c r="A105" s="168"/>
      <c r="B105" s="5" t="s">
        <v>193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5" customHeight="1" x14ac:dyDescent="0.2">
      <c r="A106" s="234" t="s">
        <v>520</v>
      </c>
      <c r="B106" s="215"/>
      <c r="C106" s="19">
        <f>SUM(C107:C110)</f>
        <v>0</v>
      </c>
      <c r="D106" s="19"/>
      <c r="E106" s="19">
        <f>SUM(E107:E110)</f>
        <v>0</v>
      </c>
      <c r="F106" s="19"/>
      <c r="G106" s="19">
        <f>SUM(G107:G110)</f>
        <v>0</v>
      </c>
      <c r="H106" s="19"/>
      <c r="I106" s="19">
        <f>SUM(I107:I110)</f>
        <v>0</v>
      </c>
      <c r="J106" s="19"/>
      <c r="K106" s="19">
        <f>SUM(K107:K110)</f>
        <v>0</v>
      </c>
      <c r="L106" s="19"/>
    </row>
    <row r="107" spans="1:12" ht="15" customHeight="1" x14ac:dyDescent="0.2">
      <c r="A107" s="217" t="s">
        <v>169</v>
      </c>
      <c r="B107" s="218" t="s">
        <v>192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5" customHeight="1" x14ac:dyDescent="0.2">
      <c r="A108" s="219"/>
      <c r="B108" s="218" t="s">
        <v>193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5" customHeight="1" x14ac:dyDescent="0.2">
      <c r="A109" s="217" t="s">
        <v>170</v>
      </c>
      <c r="B109" s="218" t="s">
        <v>192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5" customHeight="1" x14ac:dyDescent="0.2">
      <c r="A110" s="220"/>
      <c r="B110" s="218" t="s">
        <v>193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s="132" customFormat="1" ht="15" customHeight="1" x14ac:dyDescent="0.2">
      <c r="A111" s="234" t="s">
        <v>523</v>
      </c>
      <c r="B111" s="215"/>
      <c r="C111" s="19">
        <f>SUM(C112:C115)</f>
        <v>0</v>
      </c>
      <c r="D111" s="19"/>
      <c r="E111" s="19">
        <f>SUM(E112:E115)</f>
        <v>0</v>
      </c>
      <c r="F111" s="19"/>
      <c r="G111" s="19">
        <f>SUM(G112:G115)</f>
        <v>0</v>
      </c>
      <c r="H111" s="19"/>
      <c r="I111" s="19">
        <f>SUM(I112:I115)</f>
        <v>0</v>
      </c>
      <c r="J111" s="19"/>
      <c r="K111" s="19">
        <f>SUM(K112:K115)</f>
        <v>0</v>
      </c>
      <c r="L111" s="19"/>
    </row>
    <row r="112" spans="1:12" s="132" customFormat="1" ht="15" customHeight="1" x14ac:dyDescent="0.2">
      <c r="A112" s="217" t="s">
        <v>169</v>
      </c>
      <c r="B112" s="218" t="s">
        <v>192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s="132" customFormat="1" ht="15" customHeight="1" x14ac:dyDescent="0.2">
      <c r="A113" s="219"/>
      <c r="B113" s="218" t="s">
        <v>193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s="132" customFormat="1" ht="15" customHeight="1" x14ac:dyDescent="0.2">
      <c r="A114" s="217" t="s">
        <v>170</v>
      </c>
      <c r="B114" s="218" t="s">
        <v>192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s="132" customFormat="1" ht="15" customHeight="1" x14ac:dyDescent="0.2">
      <c r="A115" s="220"/>
      <c r="B115" s="218" t="s">
        <v>193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s="132" customFormat="1" ht="15" customHeight="1" x14ac:dyDescent="0.2">
      <c r="A116" s="234" t="s">
        <v>522</v>
      </c>
      <c r="B116" s="215"/>
      <c r="C116" s="19">
        <f>SUM(C117:C120)</f>
        <v>0</v>
      </c>
      <c r="D116" s="19"/>
      <c r="E116" s="19">
        <f>SUM(E117:E120)</f>
        <v>0</v>
      </c>
      <c r="F116" s="19"/>
      <c r="G116" s="19">
        <f>SUM(G117:G120)</f>
        <v>0</v>
      </c>
      <c r="H116" s="19"/>
      <c r="I116" s="19">
        <f>SUM(I117:I120)</f>
        <v>0</v>
      </c>
      <c r="J116" s="19"/>
      <c r="K116" s="19">
        <f>SUM(K117:K120)</f>
        <v>0</v>
      </c>
      <c r="L116" s="19"/>
    </row>
    <row r="117" spans="1:12" s="132" customFormat="1" ht="15" customHeight="1" x14ac:dyDescent="0.2">
      <c r="A117" s="217" t="s">
        <v>169</v>
      </c>
      <c r="B117" s="218" t="s">
        <v>192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s="132" customFormat="1" ht="15" customHeight="1" x14ac:dyDescent="0.2">
      <c r="A118" s="219"/>
      <c r="B118" s="218" t="s">
        <v>193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s="132" customFormat="1" ht="15" customHeight="1" x14ac:dyDescent="0.2">
      <c r="A119" s="217" t="s">
        <v>170</v>
      </c>
      <c r="B119" s="218" t="s">
        <v>192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s="132" customFormat="1" ht="15" customHeight="1" x14ac:dyDescent="0.2">
      <c r="A120" s="220"/>
      <c r="B120" s="218" t="s">
        <v>193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s="132" customFormat="1" ht="15" customHeight="1" x14ac:dyDescent="0.2">
      <c r="A121" s="234" t="s">
        <v>521</v>
      </c>
      <c r="B121" s="215"/>
      <c r="C121" s="19">
        <f>SUM(C122:C125)</f>
        <v>0</v>
      </c>
      <c r="D121" s="19"/>
      <c r="E121" s="19">
        <f>SUM(E122:E125)</f>
        <v>0</v>
      </c>
      <c r="F121" s="19"/>
      <c r="G121" s="19">
        <f>SUM(G122:G125)</f>
        <v>0</v>
      </c>
      <c r="H121" s="19"/>
      <c r="I121" s="19">
        <f>SUM(I122:I125)</f>
        <v>0</v>
      </c>
      <c r="J121" s="19"/>
      <c r="K121" s="19">
        <f>SUM(K122:K125)</f>
        <v>0</v>
      </c>
      <c r="L121" s="19"/>
    </row>
    <row r="122" spans="1:12" ht="15" customHeight="1" x14ac:dyDescent="0.2">
      <c r="A122" s="217" t="s">
        <v>169</v>
      </c>
      <c r="B122" s="218" t="s">
        <v>192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" customHeight="1" x14ac:dyDescent="0.2">
      <c r="A123" s="219"/>
      <c r="B123" s="218" t="s">
        <v>193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5" customHeight="1" x14ac:dyDescent="0.2">
      <c r="A124" s="217" t="s">
        <v>170</v>
      </c>
      <c r="B124" s="218" t="s">
        <v>192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" customHeight="1" x14ac:dyDescent="0.2">
      <c r="A125" s="220"/>
      <c r="B125" s="218" t="s">
        <v>193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" customHeight="1" x14ac:dyDescent="0.2">
      <c r="A126" s="146" t="s">
        <v>178</v>
      </c>
      <c r="B126" s="3"/>
      <c r="C126" s="20">
        <f>C88+C91+C96+C101+C106+C111+C116+C121</f>
        <v>0</v>
      </c>
      <c r="D126" s="20"/>
      <c r="E126" s="20">
        <f>E88+E91+E96+E101+E106+E111+E116+E121</f>
        <v>0</v>
      </c>
      <c r="F126" s="20"/>
      <c r="G126" s="20">
        <f>G88+G91+G96+G101+G106+G111+G116+G121</f>
        <v>0</v>
      </c>
      <c r="H126" s="20"/>
      <c r="I126" s="20">
        <f>I88+I91+I96+I101+I106+I111+I116+I121</f>
        <v>0</v>
      </c>
      <c r="J126" s="20"/>
      <c r="K126" s="20">
        <f>K88+K91+K96+K101+K106+K111+K116+K121</f>
        <v>0</v>
      </c>
      <c r="L126" s="20"/>
    </row>
    <row r="127" spans="1:12" ht="15" customHeight="1" x14ac:dyDescent="0.2">
      <c r="A127" s="145" t="s">
        <v>211</v>
      </c>
      <c r="B127" s="1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5" customHeight="1" x14ac:dyDescent="0.2">
      <c r="A128" s="145" t="s">
        <v>212</v>
      </c>
      <c r="B128" s="1"/>
      <c r="C128" s="21">
        <f>C129+C130</f>
        <v>0</v>
      </c>
      <c r="D128" s="21"/>
      <c r="E128" s="21">
        <f>E129+E130</f>
        <v>0</v>
      </c>
      <c r="F128" s="21"/>
      <c r="G128" s="21">
        <f>G129+G130</f>
        <v>0</v>
      </c>
      <c r="H128" s="21"/>
      <c r="I128" s="21">
        <f>I129+I130</f>
        <v>0</v>
      </c>
      <c r="J128" s="21"/>
      <c r="K128" s="21">
        <f>K129+K130</f>
        <v>0</v>
      </c>
      <c r="L128" s="21"/>
    </row>
    <row r="129" spans="1:12" ht="15" customHeight="1" x14ac:dyDescent="0.2">
      <c r="A129" s="145"/>
      <c r="B129" s="1" t="s">
        <v>245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5" customHeight="1" x14ac:dyDescent="0.2">
      <c r="A130" s="145"/>
      <c r="B130" s="1" t="s">
        <v>246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5" customHeight="1" x14ac:dyDescent="0.2">
      <c r="A131" s="145" t="s">
        <v>213</v>
      </c>
      <c r="B131" s="1"/>
      <c r="C131" s="21">
        <f>C132+C133</f>
        <v>0</v>
      </c>
      <c r="D131" s="21"/>
      <c r="E131" s="21">
        <f>E132+E133</f>
        <v>0</v>
      </c>
      <c r="F131" s="21"/>
      <c r="G131" s="21">
        <f>G132+G133</f>
        <v>0</v>
      </c>
      <c r="H131" s="21"/>
      <c r="I131" s="21">
        <f>I132+I133</f>
        <v>0</v>
      </c>
      <c r="J131" s="21"/>
      <c r="K131" s="21">
        <f>K132+K133</f>
        <v>0</v>
      </c>
      <c r="L131" s="21"/>
    </row>
    <row r="132" spans="1:12" ht="15" customHeight="1" x14ac:dyDescent="0.2">
      <c r="A132" s="145"/>
      <c r="B132" s="1" t="s">
        <v>245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5" customHeight="1" x14ac:dyDescent="0.2">
      <c r="A133" s="145"/>
      <c r="B133" s="1" t="s">
        <v>246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5" customHeight="1" x14ac:dyDescent="0.2">
      <c r="A134" s="170" t="s">
        <v>214</v>
      </c>
      <c r="B134" s="1"/>
      <c r="C134" s="21">
        <f>C135+C136</f>
        <v>0</v>
      </c>
      <c r="D134" s="21"/>
      <c r="E134" s="21">
        <f>E135+E136</f>
        <v>0</v>
      </c>
      <c r="F134" s="21"/>
      <c r="G134" s="21">
        <f>G135+G136</f>
        <v>0</v>
      </c>
      <c r="H134" s="21"/>
      <c r="I134" s="21">
        <f>I135+I136</f>
        <v>0</v>
      </c>
      <c r="J134" s="21"/>
      <c r="K134" s="21">
        <f>K135+K136</f>
        <v>0</v>
      </c>
      <c r="L134" s="21"/>
    </row>
    <row r="135" spans="1:12" ht="15" customHeight="1" x14ac:dyDescent="0.2">
      <c r="A135" s="145"/>
      <c r="B135" s="1" t="s">
        <v>245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5" customHeight="1" x14ac:dyDescent="0.2">
      <c r="A136" s="145"/>
      <c r="B136" s="1" t="s">
        <v>246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30" customHeight="1" x14ac:dyDescent="0.2">
      <c r="A137" s="234" t="s">
        <v>524</v>
      </c>
      <c r="B137" s="215"/>
      <c r="C137" s="21">
        <f>C138+C139</f>
        <v>0</v>
      </c>
      <c r="D137" s="21"/>
      <c r="E137" s="21">
        <f>E138+E139</f>
        <v>0</v>
      </c>
      <c r="F137" s="21"/>
      <c r="G137" s="21">
        <f>G138+G139</f>
        <v>0</v>
      </c>
      <c r="H137" s="21"/>
      <c r="I137" s="21">
        <f>I138+I139</f>
        <v>0</v>
      </c>
      <c r="J137" s="21"/>
      <c r="K137" s="21">
        <f>K138+K139</f>
        <v>0</v>
      </c>
      <c r="L137" s="21"/>
    </row>
    <row r="138" spans="1:12" ht="15" customHeight="1" x14ac:dyDescent="0.2">
      <c r="A138" s="219"/>
      <c r="B138" s="215" t="s">
        <v>245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5" customHeight="1" x14ac:dyDescent="0.2">
      <c r="A139" s="219"/>
      <c r="B139" s="215" t="s">
        <v>246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5" customHeight="1" x14ac:dyDescent="0.2">
      <c r="A140" s="145" t="s">
        <v>215</v>
      </c>
      <c r="B140" s="1"/>
      <c r="C140" s="21">
        <f>C141+C142</f>
        <v>0</v>
      </c>
      <c r="D140" s="21"/>
      <c r="E140" s="21">
        <f>E141+E142</f>
        <v>0</v>
      </c>
      <c r="F140" s="21"/>
      <c r="G140" s="21">
        <f>G141+G142</f>
        <v>0</v>
      </c>
      <c r="H140" s="21"/>
      <c r="I140" s="21">
        <f>I141+I142</f>
        <v>0</v>
      </c>
      <c r="J140" s="21"/>
      <c r="K140" s="21">
        <f>K141+K142</f>
        <v>0</v>
      </c>
      <c r="L140" s="21"/>
    </row>
    <row r="141" spans="1:12" ht="15" customHeight="1" x14ac:dyDescent="0.2">
      <c r="A141" s="145"/>
      <c r="B141" s="1" t="s">
        <v>245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5" customHeight="1" x14ac:dyDescent="0.2">
      <c r="A142" s="145"/>
      <c r="B142" s="1" t="s">
        <v>246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5" customHeight="1" x14ac:dyDescent="0.2">
      <c r="A143" s="232" t="s">
        <v>525</v>
      </c>
      <c r="B143" s="227"/>
      <c r="C143" s="21">
        <f>C144+C145</f>
        <v>0</v>
      </c>
      <c r="D143" s="21"/>
      <c r="E143" s="21">
        <f>E144+E145</f>
        <v>0</v>
      </c>
      <c r="F143" s="21"/>
      <c r="G143" s="21">
        <f>G144+G145</f>
        <v>0</v>
      </c>
      <c r="H143" s="21"/>
      <c r="I143" s="21">
        <f>I144+I145</f>
        <v>0</v>
      </c>
      <c r="J143" s="21"/>
      <c r="K143" s="21">
        <f>K144+K145</f>
        <v>0</v>
      </c>
      <c r="L143" s="21"/>
    </row>
    <row r="144" spans="1:12" ht="15" customHeight="1" x14ac:dyDescent="0.2">
      <c r="A144" s="237"/>
      <c r="B144" s="227" t="s">
        <v>245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3" ht="15" customHeight="1" x14ac:dyDescent="0.2">
      <c r="A145" s="237"/>
      <c r="B145" s="227" t="s">
        <v>246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3" ht="15" customHeight="1" x14ac:dyDescent="0.2">
      <c r="A146" s="234" t="s">
        <v>526</v>
      </c>
      <c r="B146" s="215"/>
      <c r="C146" s="21">
        <f>C147+C148</f>
        <v>0</v>
      </c>
      <c r="D146" s="21"/>
      <c r="E146" s="21">
        <f>E147+E148</f>
        <v>0</v>
      </c>
      <c r="F146" s="21"/>
      <c r="G146" s="21">
        <f>G147+G148</f>
        <v>0</v>
      </c>
      <c r="H146" s="21"/>
      <c r="I146" s="21">
        <f>I147+I148</f>
        <v>0</v>
      </c>
      <c r="J146" s="21"/>
      <c r="K146" s="21">
        <f>K147+K148</f>
        <v>0</v>
      </c>
      <c r="L146" s="21"/>
    </row>
    <row r="147" spans="1:13" ht="15" customHeight="1" x14ac:dyDescent="0.2">
      <c r="A147" s="219"/>
      <c r="B147" s="215" t="s">
        <v>245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3" ht="15" customHeight="1" x14ac:dyDescent="0.2">
      <c r="A148" s="219"/>
      <c r="B148" s="215" t="s">
        <v>246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3" ht="15" customHeight="1" x14ac:dyDescent="0.2">
      <c r="A149" s="145" t="s">
        <v>216</v>
      </c>
      <c r="B149" s="1"/>
      <c r="C149" s="21">
        <f>C150+C151</f>
        <v>0</v>
      </c>
      <c r="D149" s="21"/>
      <c r="E149" s="21">
        <f>E150+E151</f>
        <v>0</v>
      </c>
      <c r="F149" s="21"/>
      <c r="G149" s="21">
        <f>G150+G151</f>
        <v>0</v>
      </c>
      <c r="H149" s="21"/>
      <c r="I149" s="21">
        <f>I150+I151</f>
        <v>0</v>
      </c>
      <c r="J149" s="21"/>
      <c r="K149" s="21">
        <f>K150+K151</f>
        <v>0</v>
      </c>
      <c r="L149" s="21"/>
    </row>
    <row r="150" spans="1:13" ht="15" customHeight="1" x14ac:dyDescent="0.2">
      <c r="A150" s="145"/>
      <c r="B150" s="1" t="s">
        <v>245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3" ht="15" customHeight="1" x14ac:dyDescent="0.2">
      <c r="A151" s="145"/>
      <c r="B151" s="1" t="s">
        <v>246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3" ht="15" customHeight="1" x14ac:dyDescent="0.2">
      <c r="A152" s="146" t="s">
        <v>178</v>
      </c>
      <c r="B152" s="3"/>
      <c r="C152" s="20">
        <f>C128+C131+C134+C137+C140+C143+C149</f>
        <v>0</v>
      </c>
      <c r="D152" s="20"/>
      <c r="E152" s="20">
        <f>E128+E131+E134+E137+E140+E143+E149</f>
        <v>0</v>
      </c>
      <c r="F152" s="20"/>
      <c r="G152" s="20">
        <f>G128+G131+G134+G137+G140+G143+G149</f>
        <v>0</v>
      </c>
      <c r="H152" s="20"/>
      <c r="I152" s="20">
        <f>I128+I131+I134+I137+I140+I143+I149</f>
        <v>0</v>
      </c>
      <c r="J152" s="20"/>
      <c r="K152" s="20">
        <f>K128+K131+K134+K137+K140+K143+K149</f>
        <v>0</v>
      </c>
      <c r="L152" s="20"/>
    </row>
    <row r="153" spans="1:13" ht="15" customHeight="1" x14ac:dyDescent="0.2">
      <c r="A153" s="145" t="s">
        <v>217</v>
      </c>
      <c r="B153" s="1"/>
      <c r="C153" s="7"/>
      <c r="D153" s="19"/>
      <c r="E153" s="7"/>
      <c r="F153" s="19"/>
      <c r="G153" s="7"/>
      <c r="H153" s="19"/>
      <c r="I153" s="7"/>
      <c r="J153" s="19"/>
      <c r="K153" s="7"/>
      <c r="L153" s="19"/>
    </row>
    <row r="154" spans="1:13" ht="15" customHeight="1" x14ac:dyDescent="0.2">
      <c r="A154" s="145" t="s">
        <v>218</v>
      </c>
      <c r="B154" s="1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3" ht="15" customHeight="1" x14ac:dyDescent="0.2">
      <c r="A155" s="145" t="s">
        <v>219</v>
      </c>
      <c r="B155" s="1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3" ht="15" customHeight="1" x14ac:dyDescent="0.2">
      <c r="A156" s="145" t="s">
        <v>220</v>
      </c>
      <c r="B156" s="1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3" ht="15" customHeight="1" x14ac:dyDescent="0.2">
      <c r="A157" s="146" t="s">
        <v>178</v>
      </c>
      <c r="B157" s="3"/>
      <c r="C157" s="20">
        <f>SUM(C154:C156)</f>
        <v>0</v>
      </c>
      <c r="D157" s="20"/>
      <c r="E157" s="20">
        <f>SUM(E154:E156)</f>
        <v>0</v>
      </c>
      <c r="F157" s="20"/>
      <c r="G157" s="20">
        <f>SUM(G154:G156)</f>
        <v>0</v>
      </c>
      <c r="H157" s="20"/>
      <c r="I157" s="20">
        <f>SUM(I154:I156)</f>
        <v>0</v>
      </c>
      <c r="J157" s="20"/>
      <c r="K157" s="20">
        <f>SUM(K154:K156)</f>
        <v>0</v>
      </c>
      <c r="L157" s="20"/>
    </row>
    <row r="158" spans="1:13" ht="15" customHeight="1" x14ac:dyDescent="0.2">
      <c r="A158" s="146" t="s">
        <v>221</v>
      </c>
      <c r="B158" s="3"/>
      <c r="C158" s="20">
        <f>C86+C126+C152+C157</f>
        <v>0</v>
      </c>
      <c r="D158" s="20"/>
      <c r="E158" s="20">
        <f>E86+E126+E152+E157</f>
        <v>0</v>
      </c>
      <c r="F158" s="20"/>
      <c r="G158" s="20">
        <f>G86+G126+G152+G157</f>
        <v>0</v>
      </c>
      <c r="H158" s="20"/>
      <c r="I158" s="20">
        <f>I86+I126+I152+I157</f>
        <v>0</v>
      </c>
      <c r="J158" s="20"/>
      <c r="K158" s="20">
        <f>K86+K126+K152+K157</f>
        <v>0</v>
      </c>
      <c r="L158" s="20"/>
    </row>
    <row r="159" spans="1:13" ht="15" customHeight="1" x14ac:dyDescent="0.2">
      <c r="A159" s="146" t="s">
        <v>222</v>
      </c>
      <c r="B159" s="3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6"/>
    </row>
    <row r="160" spans="1:13" ht="15" customHeight="1" x14ac:dyDescent="0.2">
      <c r="A160" s="146" t="s">
        <v>223</v>
      </c>
      <c r="B160" s="3"/>
      <c r="C160" s="98">
        <f>C5+C78+C158+C159</f>
        <v>0</v>
      </c>
      <c r="D160" s="20"/>
      <c r="E160" s="98">
        <f>E5+E78+E158+E159</f>
        <v>0</v>
      </c>
      <c r="F160" s="20"/>
      <c r="G160" s="98">
        <f>G5+G78+G158+G159</f>
        <v>0</v>
      </c>
      <c r="H160" s="20"/>
      <c r="I160" s="98">
        <f>I5+I78+I158+I159</f>
        <v>0</v>
      </c>
      <c r="J160" s="20"/>
      <c r="K160" s="98">
        <f>K5+K78+K158+K159</f>
        <v>0</v>
      </c>
      <c r="L160" s="20"/>
    </row>
    <row r="161" spans="1:12" ht="15" customHeight="1" x14ac:dyDescent="0.2">
      <c r="A161" s="145"/>
      <c r="B161" s="1"/>
      <c r="C161" s="7"/>
      <c r="D161" s="19"/>
      <c r="E161" s="7"/>
      <c r="F161" s="19"/>
      <c r="G161" s="7"/>
      <c r="H161" s="19"/>
      <c r="I161" s="7"/>
      <c r="J161" s="19"/>
      <c r="K161" s="7"/>
      <c r="L161" s="19"/>
    </row>
    <row r="162" spans="1:12" ht="15" customHeight="1" x14ac:dyDescent="0.2">
      <c r="A162" s="146" t="s">
        <v>224</v>
      </c>
      <c r="B162" s="3"/>
      <c r="C162" s="7"/>
      <c r="D162" s="19"/>
      <c r="E162" s="7"/>
      <c r="F162" s="19"/>
      <c r="G162" s="7"/>
      <c r="H162" s="19"/>
      <c r="I162" s="7"/>
      <c r="J162" s="19"/>
      <c r="K162" s="7"/>
      <c r="L162" s="19"/>
    </row>
    <row r="163" spans="1:12" ht="15" customHeight="1" x14ac:dyDescent="0.2">
      <c r="A163" s="146" t="s">
        <v>225</v>
      </c>
      <c r="B163" s="3"/>
      <c r="C163" s="7"/>
      <c r="D163" s="19"/>
      <c r="E163" s="7"/>
      <c r="F163" s="19"/>
      <c r="G163" s="7"/>
      <c r="H163" s="19"/>
      <c r="I163" s="7"/>
      <c r="J163" s="19"/>
      <c r="K163" s="7"/>
      <c r="L163" s="19"/>
    </row>
    <row r="164" spans="1:12" ht="15" customHeight="1" x14ac:dyDescent="0.2">
      <c r="A164" s="145" t="s">
        <v>226</v>
      </c>
      <c r="B164" s="1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5" customHeight="1" x14ac:dyDescent="0.2">
      <c r="A165" s="170" t="s">
        <v>527</v>
      </c>
      <c r="B165" s="1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5" customHeight="1" x14ac:dyDescent="0.2">
      <c r="A166" s="145" t="s">
        <v>227</v>
      </c>
      <c r="B166" s="1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5" customHeight="1" x14ac:dyDescent="0.2">
      <c r="A167" s="145" t="s">
        <v>228</v>
      </c>
      <c r="B167" s="1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5" customHeight="1" x14ac:dyDescent="0.2">
      <c r="A168" s="170" t="s">
        <v>145</v>
      </c>
      <c r="B168" s="1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5" customHeight="1" x14ac:dyDescent="0.2">
      <c r="A169" s="234" t="s">
        <v>532</v>
      </c>
      <c r="B169" s="1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30" customHeight="1" x14ac:dyDescent="0.2">
      <c r="A170" s="234" t="s">
        <v>533</v>
      </c>
      <c r="B170" s="1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5" customHeight="1" x14ac:dyDescent="0.2">
      <c r="A171" s="219" t="s">
        <v>229</v>
      </c>
      <c r="B171" s="1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5" customHeight="1" x14ac:dyDescent="0.2">
      <c r="A172" s="219" t="s">
        <v>230</v>
      </c>
      <c r="B172" s="1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5" customHeight="1" x14ac:dyDescent="0.2">
      <c r="A173" s="234" t="s">
        <v>534</v>
      </c>
      <c r="B173" s="1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30" customHeight="1" x14ac:dyDescent="0.2">
      <c r="A174" s="232" t="s">
        <v>528</v>
      </c>
      <c r="B174" s="1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5" customHeight="1" x14ac:dyDescent="0.2">
      <c r="A175" s="232" t="s">
        <v>529</v>
      </c>
      <c r="B175" s="1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30" customHeight="1" x14ac:dyDescent="0.2">
      <c r="A176" s="232" t="s">
        <v>530</v>
      </c>
      <c r="B176" s="1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30" customHeight="1" x14ac:dyDescent="0.2">
      <c r="A177" s="232" t="s">
        <v>531</v>
      </c>
      <c r="B177" s="1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5" customHeight="1" x14ac:dyDescent="0.2">
      <c r="A178" s="146" t="s">
        <v>178</v>
      </c>
      <c r="B178" s="3"/>
      <c r="C178" s="20">
        <f>SUM(C164:C177)</f>
        <v>0</v>
      </c>
      <c r="D178" s="20"/>
      <c r="E178" s="20">
        <f>SUM(E164:E177)</f>
        <v>0</v>
      </c>
      <c r="F178" s="20"/>
      <c r="G178" s="20">
        <f>SUM(G164:G177)</f>
        <v>0</v>
      </c>
      <c r="H178" s="20"/>
      <c r="I178" s="20">
        <f>SUM(I164:I177)</f>
        <v>0</v>
      </c>
      <c r="J178" s="20"/>
      <c r="K178" s="20">
        <f>SUM(K164:K177)</f>
        <v>0</v>
      </c>
      <c r="L178" s="20"/>
    </row>
    <row r="179" spans="1:12" ht="15" customHeight="1" x14ac:dyDescent="0.2">
      <c r="A179" s="146" t="s">
        <v>231</v>
      </c>
      <c r="B179" s="3"/>
      <c r="C179" s="7"/>
      <c r="D179" s="19"/>
      <c r="E179" s="7"/>
      <c r="F179" s="19"/>
      <c r="G179" s="7"/>
      <c r="H179" s="19"/>
      <c r="I179" s="7"/>
      <c r="J179" s="19"/>
      <c r="K179" s="7"/>
      <c r="L179" s="19"/>
    </row>
    <row r="180" spans="1:12" ht="15" customHeight="1" x14ac:dyDescent="0.2">
      <c r="A180" s="145" t="s">
        <v>232</v>
      </c>
      <c r="B180" s="1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5" customHeight="1" x14ac:dyDescent="0.2">
      <c r="A181" s="145" t="s">
        <v>233</v>
      </c>
      <c r="B181" s="1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5" customHeight="1" x14ac:dyDescent="0.2">
      <c r="A182" s="234" t="s">
        <v>535</v>
      </c>
      <c r="B182" s="1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5" customHeight="1" x14ac:dyDescent="0.2">
      <c r="A183" s="234" t="s">
        <v>536</v>
      </c>
      <c r="B183" s="1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5" customHeight="1" x14ac:dyDescent="0.2">
      <c r="A184" s="146" t="s">
        <v>178</v>
      </c>
      <c r="B184" s="3"/>
      <c r="C184" s="20">
        <f>SUM(C180:C183)</f>
        <v>0</v>
      </c>
      <c r="D184" s="20"/>
      <c r="E184" s="20">
        <f>SUM(E180:E183)</f>
        <v>0</v>
      </c>
      <c r="F184" s="20"/>
      <c r="G184" s="20">
        <f>SUM(G180:G183)</f>
        <v>0</v>
      </c>
      <c r="H184" s="20"/>
      <c r="I184" s="20">
        <f>SUM(I180:I183)</f>
        <v>0</v>
      </c>
      <c r="J184" s="20"/>
      <c r="K184" s="20">
        <f>SUM(K180:K183)</f>
        <v>0</v>
      </c>
      <c r="L184" s="20"/>
    </row>
    <row r="185" spans="1:12" ht="15" customHeight="1" x14ac:dyDescent="0.2">
      <c r="A185" s="146" t="s">
        <v>234</v>
      </c>
      <c r="B185" s="3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5" customHeight="1" x14ac:dyDescent="0.2">
      <c r="A186" s="146" t="s">
        <v>235</v>
      </c>
      <c r="B186" s="3"/>
      <c r="C186" s="7"/>
      <c r="D186" s="19"/>
      <c r="E186" s="7"/>
      <c r="F186" s="19"/>
      <c r="G186" s="7"/>
      <c r="H186" s="19"/>
      <c r="I186" s="7"/>
      <c r="J186" s="19"/>
      <c r="K186" s="7"/>
      <c r="L186" s="19"/>
    </row>
    <row r="187" spans="1:12" ht="15" customHeight="1" x14ac:dyDescent="0.2">
      <c r="A187" s="145" t="s">
        <v>236</v>
      </c>
      <c r="B187" s="1"/>
      <c r="C187" s="19">
        <f>C188+C189</f>
        <v>0</v>
      </c>
      <c r="D187" s="19"/>
      <c r="E187" s="19">
        <f>E188+E189</f>
        <v>0</v>
      </c>
      <c r="F187" s="19"/>
      <c r="G187" s="19">
        <f>G188+G189</f>
        <v>0</v>
      </c>
      <c r="H187" s="19"/>
      <c r="I187" s="19">
        <f>I188+I189</f>
        <v>0</v>
      </c>
      <c r="J187" s="19"/>
      <c r="K187" s="19">
        <f>K188+K189</f>
        <v>0</v>
      </c>
      <c r="L187" s="19"/>
    </row>
    <row r="188" spans="1:12" ht="15" customHeight="1" x14ac:dyDescent="0.2">
      <c r="A188" s="167" t="s">
        <v>169</v>
      </c>
      <c r="B188" s="1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5" customHeight="1" x14ac:dyDescent="0.2">
      <c r="A189" s="167" t="s">
        <v>170</v>
      </c>
      <c r="B189" s="1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5" customHeight="1" x14ac:dyDescent="0.2">
      <c r="A190" s="145" t="s">
        <v>237</v>
      </c>
      <c r="B190" s="1"/>
      <c r="C190" s="19">
        <f>C191+C192</f>
        <v>0</v>
      </c>
      <c r="D190" s="19"/>
      <c r="E190" s="19">
        <f>E191+E192</f>
        <v>0</v>
      </c>
      <c r="F190" s="19"/>
      <c r="G190" s="19">
        <f>G191+G192</f>
        <v>0</v>
      </c>
      <c r="H190" s="19"/>
      <c r="I190" s="19">
        <f>I191+I192</f>
        <v>0</v>
      </c>
      <c r="J190" s="19"/>
      <c r="K190" s="19">
        <f>K191+K192</f>
        <v>0</v>
      </c>
      <c r="L190" s="19"/>
    </row>
    <row r="191" spans="1:12" ht="15" customHeight="1" x14ac:dyDescent="0.2">
      <c r="A191" s="167" t="s">
        <v>169</v>
      </c>
      <c r="B191" s="1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5" customHeight="1" x14ac:dyDescent="0.2">
      <c r="A192" s="167" t="s">
        <v>170</v>
      </c>
      <c r="B192" s="1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s="132" customFormat="1" ht="15" customHeight="1" x14ac:dyDescent="0.2">
      <c r="A193" s="151" t="s">
        <v>146</v>
      </c>
      <c r="B193" s="131"/>
      <c r="C193" s="19">
        <f>C194+C195</f>
        <v>0</v>
      </c>
      <c r="D193" s="19"/>
      <c r="E193" s="19">
        <f>E194+E195</f>
        <v>0</v>
      </c>
      <c r="F193" s="19"/>
      <c r="G193" s="19">
        <f>G194+G195</f>
        <v>0</v>
      </c>
      <c r="H193" s="19"/>
      <c r="I193" s="19">
        <f>I194+I195</f>
        <v>0</v>
      </c>
      <c r="J193" s="19"/>
      <c r="K193" s="19">
        <f>K194+K195</f>
        <v>0</v>
      </c>
      <c r="L193" s="19"/>
    </row>
    <row r="194" spans="1:12" s="132" customFormat="1" ht="15" customHeight="1" x14ac:dyDescent="0.2">
      <c r="A194" s="169" t="s">
        <v>169</v>
      </c>
      <c r="B194" s="131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s="132" customFormat="1" ht="15" customHeight="1" x14ac:dyDescent="0.2">
      <c r="A195" s="169" t="s">
        <v>170</v>
      </c>
      <c r="B195" s="131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5" customHeight="1" x14ac:dyDescent="0.2">
      <c r="A196" s="145" t="s">
        <v>147</v>
      </c>
      <c r="B196" s="1"/>
      <c r="C196" s="19">
        <f>C197+C198</f>
        <v>0</v>
      </c>
      <c r="D196" s="19"/>
      <c r="E196" s="19">
        <f>E197+E198</f>
        <v>0</v>
      </c>
      <c r="F196" s="19"/>
      <c r="G196" s="19">
        <f>G197+G198</f>
        <v>0</v>
      </c>
      <c r="H196" s="19"/>
      <c r="I196" s="19">
        <f>I197+I198</f>
        <v>0</v>
      </c>
      <c r="J196" s="19"/>
      <c r="K196" s="19">
        <f>K197+K198</f>
        <v>0</v>
      </c>
      <c r="L196" s="19"/>
    </row>
    <row r="197" spans="1:12" ht="15" customHeight="1" x14ac:dyDescent="0.2">
      <c r="A197" s="167" t="s">
        <v>169</v>
      </c>
      <c r="B197" s="1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5" customHeight="1" x14ac:dyDescent="0.2">
      <c r="A198" s="167" t="s">
        <v>170</v>
      </c>
      <c r="B198" s="1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5" customHeight="1" x14ac:dyDescent="0.2">
      <c r="A199" s="145" t="s">
        <v>148</v>
      </c>
      <c r="B199" s="1"/>
      <c r="C199" s="19">
        <f>C200+C201</f>
        <v>0</v>
      </c>
      <c r="D199" s="19"/>
      <c r="E199" s="19">
        <f>E200+E201</f>
        <v>0</v>
      </c>
      <c r="F199" s="19"/>
      <c r="G199" s="19">
        <f>G200+G201</f>
        <v>0</v>
      </c>
      <c r="H199" s="19"/>
      <c r="I199" s="19">
        <f>I200+I201</f>
        <v>0</v>
      </c>
      <c r="J199" s="19"/>
      <c r="K199" s="19">
        <f>K200+K201</f>
        <v>0</v>
      </c>
      <c r="L199" s="19"/>
    </row>
    <row r="200" spans="1:12" ht="15" customHeight="1" x14ac:dyDescent="0.2">
      <c r="A200" s="167" t="s">
        <v>169</v>
      </c>
      <c r="B200" s="1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5" customHeight="1" x14ac:dyDescent="0.2">
      <c r="A201" s="167" t="s">
        <v>170</v>
      </c>
      <c r="B201" s="1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5" customHeight="1" x14ac:dyDescent="0.2">
      <c r="A202" s="145" t="s">
        <v>149</v>
      </c>
      <c r="B202" s="1"/>
      <c r="C202" s="19">
        <f>C203+C204</f>
        <v>0</v>
      </c>
      <c r="D202" s="19"/>
      <c r="E202" s="19">
        <f>E203+E204</f>
        <v>0</v>
      </c>
      <c r="F202" s="19"/>
      <c r="G202" s="19">
        <f>G203+G204</f>
        <v>0</v>
      </c>
      <c r="H202" s="19"/>
      <c r="I202" s="19">
        <f>I203+I204</f>
        <v>0</v>
      </c>
      <c r="J202" s="19"/>
      <c r="K202" s="19">
        <f>K203+K204</f>
        <v>0</v>
      </c>
      <c r="L202" s="19"/>
    </row>
    <row r="203" spans="1:12" ht="15" customHeight="1" x14ac:dyDescent="0.2">
      <c r="A203" s="167" t="s">
        <v>169</v>
      </c>
      <c r="B203" s="1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5" customHeight="1" x14ac:dyDescent="0.2">
      <c r="A204" s="167" t="s">
        <v>170</v>
      </c>
      <c r="B204" s="1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5" customHeight="1" x14ac:dyDescent="0.2">
      <c r="A205" s="145" t="s">
        <v>150</v>
      </c>
      <c r="B205" s="1"/>
      <c r="C205" s="19">
        <f>C206+C207</f>
        <v>0</v>
      </c>
      <c r="D205" s="19"/>
      <c r="E205" s="19">
        <f>E206+E207</f>
        <v>0</v>
      </c>
      <c r="F205" s="19"/>
      <c r="G205" s="19">
        <f>G206+G207</f>
        <v>0</v>
      </c>
      <c r="H205" s="19"/>
      <c r="I205" s="19">
        <f>I206+I207</f>
        <v>0</v>
      </c>
      <c r="J205" s="19"/>
      <c r="K205" s="19">
        <f>K206+K207</f>
        <v>0</v>
      </c>
      <c r="L205" s="19"/>
    </row>
    <row r="206" spans="1:12" ht="15" customHeight="1" x14ac:dyDescent="0.2">
      <c r="A206" s="167" t="s">
        <v>169</v>
      </c>
      <c r="B206" s="1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5" customHeight="1" x14ac:dyDescent="0.2">
      <c r="A207" s="167" t="s">
        <v>170</v>
      </c>
      <c r="B207" s="1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5" customHeight="1" x14ac:dyDescent="0.2">
      <c r="A208" s="145" t="s">
        <v>151</v>
      </c>
      <c r="B208" s="1"/>
      <c r="C208" s="19">
        <f>SUM(C209:C212)</f>
        <v>0</v>
      </c>
      <c r="D208" s="19"/>
      <c r="E208" s="19">
        <f>SUM(E209:E212)</f>
        <v>0</v>
      </c>
      <c r="F208" s="19"/>
      <c r="G208" s="19">
        <f>SUM(G209:G212)</f>
        <v>0</v>
      </c>
      <c r="H208" s="19"/>
      <c r="I208" s="19">
        <f>SUM(I209:I212)</f>
        <v>0</v>
      </c>
      <c r="J208" s="19"/>
      <c r="K208" s="19">
        <f>SUM(K209:K212)</f>
        <v>0</v>
      </c>
      <c r="L208" s="19"/>
    </row>
    <row r="209" spans="1:12" ht="15" customHeight="1" x14ac:dyDescent="0.2">
      <c r="A209" s="167" t="s">
        <v>169</v>
      </c>
      <c r="B209" s="5" t="s">
        <v>192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5" customHeight="1" x14ac:dyDescent="0.2">
      <c r="A210" s="145"/>
      <c r="B210" s="5" t="s">
        <v>193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5" customHeight="1" x14ac:dyDescent="0.2">
      <c r="A211" s="167" t="s">
        <v>170</v>
      </c>
      <c r="B211" s="5" t="s">
        <v>192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5" customHeight="1" x14ac:dyDescent="0.2">
      <c r="A212" s="168"/>
      <c r="B212" s="5" t="s">
        <v>193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5" customHeight="1" x14ac:dyDescent="0.2">
      <c r="A213" s="145" t="s">
        <v>152</v>
      </c>
      <c r="B213" s="1"/>
      <c r="C213" s="19">
        <f>SUM(C214:C217)</f>
        <v>0</v>
      </c>
      <c r="D213" s="19"/>
      <c r="E213" s="19">
        <f>SUM(E214:E217)</f>
        <v>0</v>
      </c>
      <c r="F213" s="19"/>
      <c r="G213" s="19">
        <f>SUM(G214:G217)</f>
        <v>0</v>
      </c>
      <c r="H213" s="19"/>
      <c r="I213" s="19">
        <f>SUM(I214:I217)</f>
        <v>0</v>
      </c>
      <c r="J213" s="19"/>
      <c r="K213" s="19">
        <f>SUM(K214:K217)</f>
        <v>0</v>
      </c>
      <c r="L213" s="19"/>
    </row>
    <row r="214" spans="1:12" ht="15" customHeight="1" x14ac:dyDescent="0.2">
      <c r="A214" s="167" t="s">
        <v>169</v>
      </c>
      <c r="B214" s="5" t="s">
        <v>192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5" customHeight="1" x14ac:dyDescent="0.2">
      <c r="A215" s="145"/>
      <c r="B215" s="5" t="s">
        <v>193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5" customHeight="1" x14ac:dyDescent="0.2">
      <c r="A216" s="167" t="s">
        <v>170</v>
      </c>
      <c r="B216" s="5" t="s">
        <v>192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5" customHeight="1" x14ac:dyDescent="0.2">
      <c r="A217" s="168"/>
      <c r="B217" s="5" t="s">
        <v>193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5" customHeight="1" x14ac:dyDescent="0.2">
      <c r="A218" s="145" t="s">
        <v>153</v>
      </c>
      <c r="B218" s="1"/>
      <c r="C218" s="19">
        <f>SUM(C219:C222)</f>
        <v>0</v>
      </c>
      <c r="D218" s="19"/>
      <c r="E218" s="19">
        <f>SUM(E219:E222)</f>
        <v>0</v>
      </c>
      <c r="F218" s="19"/>
      <c r="G218" s="19">
        <f>SUM(G219:G222)</f>
        <v>0</v>
      </c>
      <c r="H218" s="19"/>
      <c r="I218" s="19">
        <f>SUM(I219:I222)</f>
        <v>0</v>
      </c>
      <c r="J218" s="19"/>
      <c r="K218" s="19">
        <f>SUM(K219:K222)</f>
        <v>0</v>
      </c>
      <c r="L218" s="19"/>
    </row>
    <row r="219" spans="1:12" ht="15" customHeight="1" x14ac:dyDescent="0.2">
      <c r="A219" s="167" t="s">
        <v>169</v>
      </c>
      <c r="B219" s="5" t="s">
        <v>192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5" customHeight="1" x14ac:dyDescent="0.2">
      <c r="A220" s="145"/>
      <c r="B220" s="5" t="s">
        <v>193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5" customHeight="1" x14ac:dyDescent="0.2">
      <c r="A221" s="167" t="s">
        <v>170</v>
      </c>
      <c r="B221" s="5" t="s">
        <v>192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5" customHeight="1" x14ac:dyDescent="0.2">
      <c r="A222" s="168"/>
      <c r="B222" s="5" t="s">
        <v>193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5" customHeight="1" x14ac:dyDescent="0.2">
      <c r="A223" s="145" t="s">
        <v>154</v>
      </c>
      <c r="B223" s="1"/>
      <c r="C223" s="19">
        <f>SUM(C224:C227)</f>
        <v>0</v>
      </c>
      <c r="D223" s="19"/>
      <c r="E223" s="19">
        <f>SUM(E224:E227)</f>
        <v>0</v>
      </c>
      <c r="F223" s="19"/>
      <c r="G223" s="19">
        <f>SUM(G224:G227)</f>
        <v>0</v>
      </c>
      <c r="H223" s="19"/>
      <c r="I223" s="19">
        <f>SUM(I224:I227)</f>
        <v>0</v>
      </c>
      <c r="J223" s="19"/>
      <c r="K223" s="19">
        <f>SUM(K224:K227)</f>
        <v>0</v>
      </c>
      <c r="L223" s="19"/>
    </row>
    <row r="224" spans="1:12" ht="15" customHeight="1" x14ac:dyDescent="0.2">
      <c r="A224" s="167" t="s">
        <v>169</v>
      </c>
      <c r="B224" s="5" t="s">
        <v>192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5" customHeight="1" x14ac:dyDescent="0.2">
      <c r="A225" s="145"/>
      <c r="B225" s="5" t="s">
        <v>193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5" customHeight="1" x14ac:dyDescent="0.2">
      <c r="A226" s="167" t="s">
        <v>170</v>
      </c>
      <c r="B226" s="5" t="s">
        <v>192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5" customHeight="1" x14ac:dyDescent="0.2">
      <c r="A227" s="168"/>
      <c r="B227" s="5" t="s">
        <v>193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29.25" customHeight="1" x14ac:dyDescent="0.2">
      <c r="A228" s="234" t="s">
        <v>537</v>
      </c>
      <c r="B228" s="215"/>
      <c r="C228" s="19">
        <f>SUM(C229:C232)</f>
        <v>0</v>
      </c>
      <c r="D228" s="19"/>
      <c r="E228" s="19">
        <f>SUM(E229:E232)</f>
        <v>0</v>
      </c>
      <c r="F228" s="19"/>
      <c r="G228" s="19">
        <f>SUM(G229:G232)</f>
        <v>0</v>
      </c>
      <c r="H228" s="19"/>
      <c r="I228" s="19">
        <f>SUM(I229:I232)</f>
        <v>0</v>
      </c>
      <c r="J228" s="19"/>
      <c r="K228" s="19">
        <f>SUM(K229:K232)</f>
        <v>0</v>
      </c>
      <c r="L228" s="19"/>
    </row>
    <row r="229" spans="1:12" ht="15" customHeight="1" x14ac:dyDescent="0.2">
      <c r="A229" s="217" t="s">
        <v>169</v>
      </c>
      <c r="B229" s="218" t="s">
        <v>192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5" customHeight="1" x14ac:dyDescent="0.2">
      <c r="A230" s="219"/>
      <c r="B230" s="218" t="s">
        <v>193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5" customHeight="1" x14ac:dyDescent="0.2">
      <c r="A231" s="217" t="s">
        <v>170</v>
      </c>
      <c r="B231" s="218" t="s">
        <v>192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5" customHeight="1" x14ac:dyDescent="0.2">
      <c r="A232" s="220"/>
      <c r="B232" s="218" t="s">
        <v>193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5" customHeight="1" x14ac:dyDescent="0.2">
      <c r="A233" s="145" t="s">
        <v>155</v>
      </c>
      <c r="B233" s="1"/>
      <c r="C233" s="21">
        <f>C234+C235</f>
        <v>0</v>
      </c>
      <c r="D233" s="19"/>
      <c r="E233" s="21">
        <f>E234+E235</f>
        <v>0</v>
      </c>
      <c r="F233" s="19"/>
      <c r="G233" s="21">
        <f>G234+G235</f>
        <v>0</v>
      </c>
      <c r="H233" s="19"/>
      <c r="I233" s="21">
        <f>I234+I235</f>
        <v>0</v>
      </c>
      <c r="J233" s="19"/>
      <c r="K233" s="21">
        <f>K234+K235</f>
        <v>0</v>
      </c>
      <c r="L233" s="19"/>
    </row>
    <row r="234" spans="1:12" ht="15" customHeight="1" x14ac:dyDescent="0.2">
      <c r="A234" s="167" t="s">
        <v>169</v>
      </c>
      <c r="B234" s="1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5" customHeight="1" x14ac:dyDescent="0.2">
      <c r="A235" s="167" t="s">
        <v>170</v>
      </c>
      <c r="B235" s="1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5" customHeight="1" x14ac:dyDescent="0.2">
      <c r="A236" s="145" t="s">
        <v>156</v>
      </c>
      <c r="B236" s="1"/>
      <c r="C236" s="19">
        <f>C237+C238</f>
        <v>0</v>
      </c>
      <c r="D236" s="19"/>
      <c r="E236" s="19">
        <f>E237+E238</f>
        <v>0</v>
      </c>
      <c r="F236" s="19"/>
      <c r="G236" s="19">
        <f>G237+G238</f>
        <v>0</v>
      </c>
      <c r="H236" s="19"/>
      <c r="I236" s="19">
        <f>I237+I238</f>
        <v>0</v>
      </c>
      <c r="J236" s="19"/>
      <c r="K236" s="19">
        <f>K237+K238</f>
        <v>0</v>
      </c>
      <c r="L236" s="19"/>
    </row>
    <row r="237" spans="1:12" ht="15" customHeight="1" x14ac:dyDescent="0.2">
      <c r="A237" s="167" t="s">
        <v>169</v>
      </c>
      <c r="B237" s="1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5" customHeight="1" x14ac:dyDescent="0.2">
      <c r="A238" s="167" t="s">
        <v>170</v>
      </c>
      <c r="B238" s="1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5" customHeight="1" x14ac:dyDescent="0.2">
      <c r="A239" s="145" t="s">
        <v>157</v>
      </c>
      <c r="B239" s="1"/>
      <c r="C239" s="19">
        <f>SUM(C240:C243)</f>
        <v>0</v>
      </c>
      <c r="D239" s="19"/>
      <c r="E239" s="19">
        <f>SUM(E240:E243)</f>
        <v>0</v>
      </c>
      <c r="F239" s="19"/>
      <c r="G239" s="19">
        <f>SUM(G240:G243)</f>
        <v>0</v>
      </c>
      <c r="H239" s="19"/>
      <c r="I239" s="19">
        <f>SUM(I240:I243)</f>
        <v>0</v>
      </c>
      <c r="J239" s="19"/>
      <c r="K239" s="19">
        <f>SUM(K240:K243)</f>
        <v>0</v>
      </c>
      <c r="L239" s="19"/>
    </row>
    <row r="240" spans="1:12" ht="15" customHeight="1" x14ac:dyDescent="0.2">
      <c r="A240" s="167" t="s">
        <v>169</v>
      </c>
      <c r="B240" s="5" t="s">
        <v>192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5" customHeight="1" x14ac:dyDescent="0.2">
      <c r="A241" s="145"/>
      <c r="B241" s="5" t="s">
        <v>193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5" customHeight="1" x14ac:dyDescent="0.2">
      <c r="A242" s="167" t="s">
        <v>170</v>
      </c>
      <c r="B242" s="5" t="s">
        <v>192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5" customHeight="1" x14ac:dyDescent="0.2">
      <c r="A243" s="168"/>
      <c r="B243" s="5" t="s">
        <v>193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5" customHeight="1" x14ac:dyDescent="0.2">
      <c r="A244" s="146" t="s">
        <v>178</v>
      </c>
      <c r="B244" s="3"/>
      <c r="C244" s="20">
        <f>C187+C190+C193+C196+C199+C202+C205+C208+C213+C218+C223+C228+C233+C236+C239</f>
        <v>0</v>
      </c>
      <c r="D244" s="20"/>
      <c r="E244" s="20">
        <f>E187+E190+E193+E196+E199+E202+E205+E208+E213+E218+E223+E228+E233+E236+E239</f>
        <v>0</v>
      </c>
      <c r="F244" s="20"/>
      <c r="G244" s="20">
        <f>G187+G190+G193+G196+G199+G202+G205+G208+G213+G218+G223+G228+G233+G236+G239</f>
        <v>0</v>
      </c>
      <c r="H244" s="20"/>
      <c r="I244" s="20">
        <f>I187+I190+I193+I196+I199+I202+I205+I208+I213+I218+I223+I228+I233+I236+I239</f>
        <v>0</v>
      </c>
      <c r="J244" s="20"/>
      <c r="K244" s="20">
        <f>K187+K190+K193+K196+K199+K202+K205+K208+K213+K218+K223+K228+K233+K236+K239</f>
        <v>0</v>
      </c>
      <c r="L244" s="20"/>
    </row>
    <row r="245" spans="1:12" ht="15" customHeight="1" x14ac:dyDescent="0.2">
      <c r="A245" s="146" t="s">
        <v>238</v>
      </c>
      <c r="B245" s="3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5" customHeight="1" x14ac:dyDescent="0.2">
      <c r="A246" s="152" t="s">
        <v>282</v>
      </c>
      <c r="B246" s="166"/>
      <c r="C246" s="265">
        <f>C178+C184+C185+C244+C245</f>
        <v>0</v>
      </c>
      <c r="D246" s="265"/>
      <c r="E246" s="265">
        <f>E178+E184+E185+E244+E245</f>
        <v>0</v>
      </c>
      <c r="F246" s="265"/>
      <c r="G246" s="265">
        <f>G178+G184+G185+G244+G245</f>
        <v>0</v>
      </c>
      <c r="H246" s="265"/>
      <c r="I246" s="265">
        <f>I178+I184+I185+I244+I245</f>
        <v>0</v>
      </c>
      <c r="J246" s="265"/>
      <c r="K246" s="265">
        <f>K178+K184+K185+K244+K245</f>
        <v>0</v>
      </c>
      <c r="L246" s="265"/>
    </row>
    <row r="247" spans="1:12" ht="15" customHeight="1" x14ac:dyDescent="0.2">
      <c r="A247" s="173" t="s">
        <v>491</v>
      </c>
      <c r="B247" s="165"/>
      <c r="C247" s="266">
        <f>C160-C246</f>
        <v>0</v>
      </c>
      <c r="D247" s="267" t="s">
        <v>492</v>
      </c>
      <c r="E247" s="266">
        <f>E160-E246</f>
        <v>0</v>
      </c>
      <c r="F247" s="267" t="s">
        <v>492</v>
      </c>
      <c r="G247" s="266">
        <f>G160-G246</f>
        <v>0</v>
      </c>
      <c r="H247" s="267" t="s">
        <v>492</v>
      </c>
      <c r="I247" s="266">
        <f>I160-I246</f>
        <v>0</v>
      </c>
      <c r="J247" s="267" t="s">
        <v>492</v>
      </c>
      <c r="K247" s="266">
        <f>K160-K246</f>
        <v>0</v>
      </c>
      <c r="L247" s="267" t="s">
        <v>492</v>
      </c>
    </row>
    <row r="319" ht="15.75" customHeight="1" x14ac:dyDescent="0.2"/>
  </sheetData>
  <phoneticPr fontId="0" type="noConversion"/>
  <printOptions horizontalCentered="1"/>
  <pageMargins left="0.19685039370078741" right="0.19685039370078741" top="0.78740157480314965" bottom="0.78740157480314965" header="0.39370078740157483" footer="0.39370078740157483"/>
  <pageSetup orientation="portrait" r:id="rId1"/>
  <headerFooter alignWithMargins="0"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8"/>
  <sheetViews>
    <sheetView workbookViewId="0"/>
  </sheetViews>
  <sheetFormatPr defaultRowHeight="12.75" x14ac:dyDescent="0.2"/>
  <cols>
    <col min="1" max="1" width="58.7109375" customWidth="1"/>
    <col min="2" max="2" width="8.140625" customWidth="1"/>
    <col min="3" max="3" width="15.7109375" style="132" customWidth="1"/>
    <col min="4" max="4" width="2.7109375" style="132" customWidth="1"/>
    <col min="5" max="5" width="15.7109375" style="132" customWidth="1"/>
    <col min="6" max="6" width="2.7109375" style="132" customWidth="1"/>
    <col min="7" max="7" width="15.7109375" style="132" customWidth="1"/>
    <col min="8" max="8" width="2.7109375" style="132" customWidth="1"/>
    <col min="9" max="9" width="15.7109375" style="132" customWidth="1"/>
    <col min="10" max="10" width="2.7109375" style="132" customWidth="1"/>
    <col min="11" max="11" width="15.7109375" style="132" customWidth="1"/>
    <col min="12" max="12" width="2.7109375" customWidth="1"/>
  </cols>
  <sheetData>
    <row r="1" spans="1:12" ht="15" customHeight="1" x14ac:dyDescent="0.25">
      <c r="A1" s="269" t="s">
        <v>288</v>
      </c>
      <c r="B1" s="270"/>
      <c r="C1" s="270">
        <f>'SP civilistico'!C2</f>
        <v>0</v>
      </c>
      <c r="D1" s="270"/>
      <c r="E1" s="270">
        <f>'SP civilistico'!E2</f>
        <v>1</v>
      </c>
      <c r="F1" s="270"/>
      <c r="G1" s="270">
        <f>'SP civilistico'!G2</f>
        <v>2</v>
      </c>
      <c r="H1" s="270"/>
      <c r="I1" s="270">
        <f>'SP civilistico'!I2</f>
        <v>3</v>
      </c>
      <c r="J1" s="270"/>
      <c r="K1" s="270">
        <f>'SP civilistico'!K2</f>
        <v>4</v>
      </c>
      <c r="L1" s="270"/>
    </row>
    <row r="2" spans="1:12" ht="15" customHeight="1" x14ac:dyDescent="0.2">
      <c r="A2" s="42"/>
      <c r="B2" s="42"/>
      <c r="C2" s="176"/>
      <c r="D2" s="176"/>
      <c r="E2" s="176"/>
      <c r="F2" s="176"/>
      <c r="G2" s="176"/>
      <c r="H2" s="176"/>
      <c r="I2" s="176"/>
      <c r="J2" s="176"/>
      <c r="K2" s="176"/>
      <c r="L2" s="43"/>
    </row>
    <row r="3" spans="1:12" ht="15" customHeight="1" x14ac:dyDescent="0.2">
      <c r="A3" s="44" t="s">
        <v>289</v>
      </c>
      <c r="B3" s="44"/>
      <c r="C3" s="19"/>
      <c r="D3" s="19"/>
      <c r="E3" s="19"/>
      <c r="F3" s="19"/>
      <c r="G3" s="19"/>
      <c r="H3" s="19"/>
      <c r="I3" s="19"/>
      <c r="J3" s="19"/>
      <c r="K3" s="19"/>
      <c r="L3" s="2"/>
    </row>
    <row r="4" spans="1:12" ht="15" customHeight="1" x14ac:dyDescent="0.2">
      <c r="A4" s="44" t="s">
        <v>218</v>
      </c>
      <c r="B4" s="44"/>
      <c r="C4" s="19">
        <f>'SP civilistico'!C154</f>
        <v>0</v>
      </c>
      <c r="D4" s="19"/>
      <c r="E4" s="19">
        <f>'SP civilistico'!E154</f>
        <v>0</v>
      </c>
      <c r="F4" s="19"/>
      <c r="G4" s="19">
        <f>'SP civilistico'!G154</f>
        <v>0</v>
      </c>
      <c r="H4" s="19"/>
      <c r="I4" s="19">
        <f>'SP civilistico'!I154</f>
        <v>0</v>
      </c>
      <c r="J4" s="19"/>
      <c r="K4" s="19">
        <f>'SP civilistico'!K154</f>
        <v>0</v>
      </c>
      <c r="L4" s="2"/>
    </row>
    <row r="5" spans="1:12" ht="15" customHeight="1" x14ac:dyDescent="0.2">
      <c r="A5" s="44" t="s">
        <v>219</v>
      </c>
      <c r="B5" s="44"/>
      <c r="C5" s="19">
        <f>'SP civilistico'!C155</f>
        <v>0</v>
      </c>
      <c r="D5" s="19"/>
      <c r="E5" s="19">
        <f>'SP civilistico'!E155</f>
        <v>0</v>
      </c>
      <c r="F5" s="19"/>
      <c r="G5" s="19">
        <f>'SP civilistico'!G155</f>
        <v>0</v>
      </c>
      <c r="H5" s="19"/>
      <c r="I5" s="19">
        <f>'SP civilistico'!I155</f>
        <v>0</v>
      </c>
      <c r="J5" s="19"/>
      <c r="K5" s="19">
        <f>'SP civilistico'!K155</f>
        <v>0</v>
      </c>
      <c r="L5" s="2"/>
    </row>
    <row r="6" spans="1:12" ht="15" customHeight="1" x14ac:dyDescent="0.2">
      <c r="A6" s="45" t="s">
        <v>220</v>
      </c>
      <c r="B6" s="45"/>
      <c r="C6" s="19">
        <f>'SP civilistico'!C156</f>
        <v>0</v>
      </c>
      <c r="D6" s="19"/>
      <c r="E6" s="19">
        <f>'SP civilistico'!E156</f>
        <v>0</v>
      </c>
      <c r="F6" s="19"/>
      <c r="G6" s="19">
        <f>'SP civilistico'!G156</f>
        <v>0</v>
      </c>
      <c r="H6" s="19"/>
      <c r="I6" s="19">
        <f>'SP civilistico'!I156</f>
        <v>0</v>
      </c>
      <c r="J6" s="19"/>
      <c r="K6" s="19">
        <f>'SP civilistico'!K156</f>
        <v>0</v>
      </c>
      <c r="L6" s="2"/>
    </row>
    <row r="7" spans="1:12" ht="15" customHeight="1" x14ac:dyDescent="0.2">
      <c r="A7" s="11" t="s">
        <v>290</v>
      </c>
      <c r="B7" s="11"/>
      <c r="C7" s="20">
        <f>SUM(C4:C6)</f>
        <v>0</v>
      </c>
      <c r="D7" s="20"/>
      <c r="E7" s="20">
        <f>SUM(E4:E6)</f>
        <v>0</v>
      </c>
      <c r="F7" s="20"/>
      <c r="G7" s="20">
        <f>SUM(G4:G6)</f>
        <v>0</v>
      </c>
      <c r="H7" s="20"/>
      <c r="I7" s="20">
        <f>SUM(I4:I6)</f>
        <v>0</v>
      </c>
      <c r="J7" s="20"/>
      <c r="K7" s="20">
        <f>SUM(K4:K6)</f>
        <v>0</v>
      </c>
      <c r="L7" s="4"/>
    </row>
    <row r="8" spans="1:12" ht="15" customHeight="1" x14ac:dyDescent="0.2">
      <c r="A8" s="44" t="s">
        <v>291</v>
      </c>
      <c r="B8" s="44"/>
      <c r="C8" s="19"/>
      <c r="D8" s="19"/>
      <c r="E8" s="19"/>
      <c r="F8" s="19"/>
      <c r="G8" s="19"/>
      <c r="H8" s="19"/>
      <c r="I8" s="19"/>
      <c r="J8" s="19"/>
      <c r="K8" s="19"/>
      <c r="L8" s="2"/>
    </row>
    <row r="9" spans="1:12" ht="15" customHeight="1" x14ac:dyDescent="0.2">
      <c r="A9" s="44" t="s">
        <v>207</v>
      </c>
      <c r="B9" s="44"/>
      <c r="C9" s="19">
        <f>'SP civilistico'!C89</f>
        <v>0</v>
      </c>
      <c r="D9" s="19"/>
      <c r="E9" s="19">
        <f>'SP civilistico'!E89</f>
        <v>0</v>
      </c>
      <c r="F9" s="19"/>
      <c r="G9" s="19">
        <f>'SP civilistico'!G89</f>
        <v>0</v>
      </c>
      <c r="H9" s="19"/>
      <c r="I9" s="19">
        <f>'SP civilistico'!I89</f>
        <v>0</v>
      </c>
      <c r="J9" s="19"/>
      <c r="K9" s="19">
        <f>'SP civilistico'!K89</f>
        <v>0</v>
      </c>
      <c r="L9" s="2"/>
    </row>
    <row r="10" spans="1:12" ht="15" customHeight="1" x14ac:dyDescent="0.2">
      <c r="A10" s="44" t="s">
        <v>208</v>
      </c>
      <c r="B10" s="44"/>
      <c r="C10" s="19">
        <f>'SP civilistico'!C92+'SP civilistico'!C93</f>
        <v>0</v>
      </c>
      <c r="D10" s="19"/>
      <c r="E10" s="19">
        <f>'SP civilistico'!E92+'SP civilistico'!E93</f>
        <v>0</v>
      </c>
      <c r="F10" s="19"/>
      <c r="G10" s="19">
        <f>'SP civilistico'!G92+'SP civilistico'!G93</f>
        <v>0</v>
      </c>
      <c r="H10" s="19"/>
      <c r="I10" s="19">
        <f>'SP civilistico'!I92+'SP civilistico'!I93</f>
        <v>0</v>
      </c>
      <c r="J10" s="19"/>
      <c r="K10" s="19">
        <f>'SP civilistico'!K92+'SP civilistico'!K93</f>
        <v>0</v>
      </c>
      <c r="L10" s="2"/>
    </row>
    <row r="11" spans="1:12" ht="15" customHeight="1" x14ac:dyDescent="0.2">
      <c r="A11" s="44" t="s">
        <v>209</v>
      </c>
      <c r="B11" s="44"/>
      <c r="C11" s="19">
        <f>'SP civilistico'!C97+'SP civilistico'!C98</f>
        <v>0</v>
      </c>
      <c r="D11" s="19"/>
      <c r="E11" s="19">
        <f>'SP civilistico'!E97+'SP civilistico'!E98</f>
        <v>0</v>
      </c>
      <c r="F11" s="19"/>
      <c r="G11" s="19">
        <f>'SP civilistico'!G97+'SP civilistico'!G98</f>
        <v>0</v>
      </c>
      <c r="H11" s="19"/>
      <c r="I11" s="19">
        <f>'SP civilistico'!I97+'SP civilistico'!I98</f>
        <v>0</v>
      </c>
      <c r="J11" s="19"/>
      <c r="K11" s="19">
        <f>'SP civilistico'!K97+'SP civilistico'!K98</f>
        <v>0</v>
      </c>
      <c r="L11" s="2"/>
    </row>
    <row r="12" spans="1:12" ht="15" customHeight="1" x14ac:dyDescent="0.2">
      <c r="A12" s="44" t="s">
        <v>210</v>
      </c>
      <c r="B12" s="44"/>
      <c r="C12" s="19">
        <f>'SP civilistico'!C102+'SP civilistico'!C103</f>
        <v>0</v>
      </c>
      <c r="D12" s="19"/>
      <c r="E12" s="19">
        <f>'SP civilistico'!E102+'SP civilistico'!E103</f>
        <v>0</v>
      </c>
      <c r="F12" s="19"/>
      <c r="G12" s="19">
        <f>'SP civilistico'!G102+'SP civilistico'!G103</f>
        <v>0</v>
      </c>
      <c r="H12" s="19"/>
      <c r="I12" s="19">
        <f>'SP civilistico'!I102+'SP civilistico'!I103</f>
        <v>0</v>
      </c>
      <c r="J12" s="19"/>
      <c r="K12" s="19">
        <f>'SP civilistico'!K102+'SP civilistico'!K103</f>
        <v>0</v>
      </c>
      <c r="L12" s="2"/>
    </row>
    <row r="13" spans="1:12" ht="15" customHeight="1" x14ac:dyDescent="0.2">
      <c r="A13" s="44" t="s">
        <v>520</v>
      </c>
      <c r="B13" s="44"/>
      <c r="C13" s="19">
        <f>+'SP civilistico'!C107+'SP civilistico'!C108</f>
        <v>0</v>
      </c>
      <c r="D13" s="19"/>
      <c r="E13" s="19">
        <f>+'SP civilistico'!E107+'SP civilistico'!E108</f>
        <v>0</v>
      </c>
      <c r="F13" s="19"/>
      <c r="G13" s="19">
        <f>+'SP civilistico'!G107+'SP civilistico'!G108</f>
        <v>0</v>
      </c>
      <c r="H13" s="19"/>
      <c r="I13" s="19">
        <f>+'SP civilistico'!I107+'SP civilistico'!I108</f>
        <v>0</v>
      </c>
      <c r="J13" s="19"/>
      <c r="K13" s="19">
        <f>+'SP civilistico'!K107+'SP civilistico'!K108</f>
        <v>0</v>
      </c>
      <c r="L13" s="2"/>
    </row>
    <row r="14" spans="1:12" ht="15" customHeight="1" x14ac:dyDescent="0.2">
      <c r="A14" s="44" t="s">
        <v>538</v>
      </c>
      <c r="B14" s="44"/>
      <c r="C14" s="19">
        <f>+'SP civilistico'!C112+'SP civilistico'!C113</f>
        <v>0</v>
      </c>
      <c r="D14" s="19"/>
      <c r="E14" s="19">
        <f>+'SP civilistico'!E112+'SP civilistico'!E113</f>
        <v>0</v>
      </c>
      <c r="F14" s="19"/>
      <c r="G14" s="19">
        <f>+'SP civilistico'!G112+'SP civilistico'!G113</f>
        <v>0</v>
      </c>
      <c r="H14" s="19"/>
      <c r="I14" s="19">
        <f>+'SP civilistico'!I112+'SP civilistico'!I113</f>
        <v>0</v>
      </c>
      <c r="J14" s="19"/>
      <c r="K14" s="19">
        <f>+'SP civilistico'!K112+'SP civilistico'!K113</f>
        <v>0</v>
      </c>
      <c r="L14" s="2"/>
    </row>
    <row r="15" spans="1:12" ht="15" customHeight="1" x14ac:dyDescent="0.2">
      <c r="A15" s="44" t="s">
        <v>539</v>
      </c>
      <c r="B15" s="44"/>
      <c r="C15" s="19">
        <f>+'SP civilistico'!C117+'SP civilistico'!C118</f>
        <v>0</v>
      </c>
      <c r="D15" s="19"/>
      <c r="E15" s="19">
        <f>+'SP civilistico'!E117+'SP civilistico'!E118</f>
        <v>0</v>
      </c>
      <c r="F15" s="19"/>
      <c r="G15" s="19">
        <f>+'SP civilistico'!G117+'SP civilistico'!G118</f>
        <v>0</v>
      </c>
      <c r="H15" s="19"/>
      <c r="I15" s="19">
        <f>+'SP civilistico'!I117+'SP civilistico'!I118</f>
        <v>0</v>
      </c>
      <c r="J15" s="19"/>
      <c r="K15" s="19">
        <f>+'SP civilistico'!K117+'SP civilistico'!K118</f>
        <v>0</v>
      </c>
      <c r="L15" s="2"/>
    </row>
    <row r="16" spans="1:12" ht="15" customHeight="1" x14ac:dyDescent="0.2">
      <c r="A16" s="44" t="s">
        <v>521</v>
      </c>
      <c r="B16" s="44"/>
      <c r="C16" s="19">
        <f>'SP civilistico'!C122+'SP civilistico'!C123</f>
        <v>0</v>
      </c>
      <c r="D16" s="19"/>
      <c r="E16" s="19">
        <f>'SP civilistico'!E122+'SP civilistico'!E123</f>
        <v>0</v>
      </c>
      <c r="F16" s="19"/>
      <c r="G16" s="19">
        <f>'SP civilistico'!G122+'SP civilistico'!G123</f>
        <v>0</v>
      </c>
      <c r="H16" s="19"/>
      <c r="I16" s="19">
        <f>'SP civilistico'!I122+'SP civilistico'!I123</f>
        <v>0</v>
      </c>
      <c r="J16" s="19"/>
      <c r="K16" s="19">
        <f>'SP civilistico'!K122+'SP civilistico'!K123</f>
        <v>0</v>
      </c>
      <c r="L16" s="2"/>
    </row>
    <row r="17" spans="1:12" ht="15" customHeight="1" x14ac:dyDescent="0.2">
      <c r="A17" s="44" t="s">
        <v>540</v>
      </c>
      <c r="B17" s="44"/>
      <c r="C17" s="19">
        <f>'SP civilistico'!C6</f>
        <v>0</v>
      </c>
      <c r="D17" s="19"/>
      <c r="E17" s="19">
        <f>'SP civilistico'!E6</f>
        <v>0</v>
      </c>
      <c r="F17" s="19"/>
      <c r="G17" s="19">
        <f>'SP civilistico'!G6</f>
        <v>0</v>
      </c>
      <c r="H17" s="19"/>
      <c r="I17" s="19">
        <f>'SP civilistico'!I6</f>
        <v>0</v>
      </c>
      <c r="J17" s="19"/>
      <c r="K17" s="19">
        <f>'SP civilistico'!K6</f>
        <v>0</v>
      </c>
      <c r="L17" s="2"/>
    </row>
    <row r="18" spans="1:12" ht="15" customHeight="1" x14ac:dyDescent="0.2">
      <c r="A18" s="44" t="s">
        <v>292</v>
      </c>
      <c r="B18" s="46"/>
      <c r="C18" s="19"/>
      <c r="D18" s="19"/>
      <c r="E18" s="19"/>
      <c r="F18" s="19"/>
      <c r="G18" s="19"/>
      <c r="H18" s="19"/>
      <c r="I18" s="19"/>
      <c r="J18" s="19"/>
      <c r="K18" s="19"/>
      <c r="L18" s="2"/>
    </row>
    <row r="19" spans="1:12" ht="15" customHeight="1" x14ac:dyDescent="0.2">
      <c r="A19" s="46" t="s">
        <v>191</v>
      </c>
      <c r="B19" s="46"/>
      <c r="C19" s="19">
        <f>'SP civilistico'!C44+'SP civilistico'!C45</f>
        <v>0</v>
      </c>
      <c r="D19" s="19"/>
      <c r="E19" s="19">
        <f>'SP civilistico'!E44+'SP civilistico'!E45</f>
        <v>0</v>
      </c>
      <c r="F19" s="19"/>
      <c r="G19" s="19">
        <f>'SP civilistico'!G44+'SP civilistico'!G45</f>
        <v>0</v>
      </c>
      <c r="H19" s="19"/>
      <c r="I19" s="19">
        <f>'SP civilistico'!I44+'SP civilistico'!I45</f>
        <v>0</v>
      </c>
      <c r="J19" s="19"/>
      <c r="K19" s="19">
        <f>'SP civilistico'!K44+'SP civilistico'!K45</f>
        <v>0</v>
      </c>
      <c r="L19" s="2"/>
    </row>
    <row r="20" spans="1:12" ht="15" customHeight="1" x14ac:dyDescent="0.2">
      <c r="A20" s="46" t="s">
        <v>194</v>
      </c>
      <c r="B20" s="46"/>
      <c r="C20" s="19">
        <f>'SP civilistico'!C49+'SP civilistico'!C50</f>
        <v>0</v>
      </c>
      <c r="D20" s="19"/>
      <c r="E20" s="19">
        <f>'SP civilistico'!E49+'SP civilistico'!E50</f>
        <v>0</v>
      </c>
      <c r="F20" s="19"/>
      <c r="G20" s="19">
        <f>'SP civilistico'!G49+'SP civilistico'!G50</f>
        <v>0</v>
      </c>
      <c r="H20" s="19"/>
      <c r="I20" s="19">
        <f>'SP civilistico'!I49+'SP civilistico'!I50</f>
        <v>0</v>
      </c>
      <c r="J20" s="19"/>
      <c r="K20" s="19">
        <f>'SP civilistico'!K49+'SP civilistico'!K50</f>
        <v>0</v>
      </c>
      <c r="L20" s="2"/>
    </row>
    <row r="21" spans="1:12" ht="15" customHeight="1" x14ac:dyDescent="0.2">
      <c r="A21" s="46" t="s">
        <v>195</v>
      </c>
      <c r="B21" s="46"/>
      <c r="C21" s="19">
        <f>'SP civilistico'!C54+'SP civilistico'!C55</f>
        <v>0</v>
      </c>
      <c r="D21" s="19"/>
      <c r="E21" s="19">
        <f>'SP civilistico'!E54+'SP civilistico'!E55</f>
        <v>0</v>
      </c>
      <c r="F21" s="19"/>
      <c r="G21" s="19">
        <f>'SP civilistico'!G54+'SP civilistico'!G55</f>
        <v>0</v>
      </c>
      <c r="H21" s="19"/>
      <c r="I21" s="19">
        <f>'SP civilistico'!I54+'SP civilistico'!I55</f>
        <v>0</v>
      </c>
      <c r="J21" s="19"/>
      <c r="K21" s="19">
        <f>'SP civilistico'!K54+'SP civilistico'!K55</f>
        <v>0</v>
      </c>
      <c r="L21" s="2"/>
    </row>
    <row r="22" spans="1:12" ht="15" customHeight="1" x14ac:dyDescent="0.2">
      <c r="A22" s="46" t="s">
        <v>506</v>
      </c>
      <c r="B22" s="46"/>
      <c r="C22" s="19">
        <f>+'SP civilistico'!C59+'SP civilistico'!C60</f>
        <v>0</v>
      </c>
      <c r="D22" s="19"/>
      <c r="E22" s="19">
        <f>+'SP civilistico'!E59+'SP civilistico'!E60</f>
        <v>0</v>
      </c>
      <c r="F22" s="19"/>
      <c r="G22" s="19">
        <f>+'SP civilistico'!G59+'SP civilistico'!G60</f>
        <v>0</v>
      </c>
      <c r="H22" s="19"/>
      <c r="I22" s="19">
        <f>+'SP civilistico'!I59+'SP civilistico'!I60</f>
        <v>0</v>
      </c>
      <c r="J22" s="19"/>
      <c r="K22" s="19">
        <f>+'SP civilistico'!K59+'SP civilistico'!K60</f>
        <v>0</v>
      </c>
      <c r="L22" s="2"/>
    </row>
    <row r="23" spans="1:12" ht="15" customHeight="1" x14ac:dyDescent="0.2">
      <c r="A23" s="56" t="s">
        <v>541</v>
      </c>
      <c r="B23" s="47"/>
      <c r="C23" s="19">
        <f>'SP civilistico'!C64+'SP civilistico'!C65</f>
        <v>0</v>
      </c>
      <c r="D23" s="19"/>
      <c r="E23" s="19">
        <f>'SP civilistico'!E64+'SP civilistico'!E65</f>
        <v>0</v>
      </c>
      <c r="F23" s="19"/>
      <c r="G23" s="19">
        <f>'SP civilistico'!G64+'SP civilistico'!G65</f>
        <v>0</v>
      </c>
      <c r="H23" s="19"/>
      <c r="I23" s="19">
        <f>'SP civilistico'!I64+'SP civilistico'!I65</f>
        <v>0</v>
      </c>
      <c r="J23" s="19"/>
      <c r="K23" s="19">
        <f>'SP civilistico'!K64+'SP civilistico'!K65</f>
        <v>0</v>
      </c>
      <c r="L23" s="2"/>
    </row>
    <row r="24" spans="1:12" ht="15" customHeight="1" x14ac:dyDescent="0.2">
      <c r="A24" s="44" t="s">
        <v>395</v>
      </c>
      <c r="B24" s="44"/>
      <c r="C24" s="19"/>
      <c r="D24" s="19"/>
      <c r="E24" s="19"/>
      <c r="F24" s="19"/>
      <c r="G24" s="19"/>
      <c r="H24" s="19"/>
      <c r="I24" s="19"/>
      <c r="J24" s="19"/>
      <c r="K24" s="19"/>
      <c r="L24" s="2"/>
    </row>
    <row r="25" spans="1:12" ht="15" customHeight="1" x14ac:dyDescent="0.2">
      <c r="A25" s="44" t="s">
        <v>212</v>
      </c>
      <c r="B25" s="44"/>
      <c r="C25" s="19"/>
      <c r="D25" s="19"/>
      <c r="E25" s="19"/>
      <c r="F25" s="19"/>
      <c r="G25" s="19"/>
      <c r="H25" s="19"/>
      <c r="I25" s="19"/>
      <c r="J25" s="19"/>
      <c r="K25" s="19"/>
      <c r="L25" s="2"/>
    </row>
    <row r="26" spans="1:12" ht="15" customHeight="1" x14ac:dyDescent="0.2">
      <c r="A26" s="44"/>
      <c r="B26" s="44" t="s">
        <v>245</v>
      </c>
      <c r="C26" s="19">
        <f>'SP civilistico'!C129</f>
        <v>0</v>
      </c>
      <c r="D26" s="19"/>
      <c r="E26" s="19">
        <f>'SP civilistico'!E129</f>
        <v>0</v>
      </c>
      <c r="F26" s="19"/>
      <c r="G26" s="19">
        <f>'SP civilistico'!G129</f>
        <v>0</v>
      </c>
      <c r="H26" s="19"/>
      <c r="I26" s="19">
        <f>'SP civilistico'!I129</f>
        <v>0</v>
      </c>
      <c r="J26" s="19"/>
      <c r="K26" s="19">
        <f>'SP civilistico'!K129</f>
        <v>0</v>
      </c>
      <c r="L26" s="2"/>
    </row>
    <row r="27" spans="1:12" ht="15" customHeight="1" x14ac:dyDescent="0.2">
      <c r="A27" s="44"/>
      <c r="B27" s="44" t="s">
        <v>246</v>
      </c>
      <c r="C27" s="19">
        <f>'SP civilistico'!C130</f>
        <v>0</v>
      </c>
      <c r="D27" s="19"/>
      <c r="E27" s="19">
        <f>'SP civilistico'!E130</f>
        <v>0</v>
      </c>
      <c r="F27" s="19"/>
      <c r="G27" s="19">
        <f>'SP civilistico'!G130</f>
        <v>0</v>
      </c>
      <c r="H27" s="19"/>
      <c r="I27" s="19">
        <f>'SP civilistico'!I130</f>
        <v>0</v>
      </c>
      <c r="J27" s="19"/>
      <c r="K27" s="19">
        <f>'SP civilistico'!K130</f>
        <v>0</v>
      </c>
      <c r="L27" s="2"/>
    </row>
    <row r="28" spans="1:12" ht="15" customHeight="1" x14ac:dyDescent="0.2">
      <c r="A28" s="44" t="s">
        <v>213</v>
      </c>
      <c r="B28" s="44"/>
      <c r="C28" s="19"/>
      <c r="D28" s="19"/>
      <c r="E28" s="19"/>
      <c r="F28" s="19"/>
      <c r="G28" s="19"/>
      <c r="H28" s="19"/>
      <c r="I28" s="19"/>
      <c r="J28" s="19"/>
      <c r="K28" s="19"/>
      <c r="L28" s="2"/>
    </row>
    <row r="29" spans="1:12" ht="15" customHeight="1" x14ac:dyDescent="0.2">
      <c r="A29" s="44"/>
      <c r="B29" s="44" t="s">
        <v>245</v>
      </c>
      <c r="C29" s="19">
        <f>'SP civilistico'!C132</f>
        <v>0</v>
      </c>
      <c r="D29" s="19"/>
      <c r="E29" s="19">
        <f>'SP civilistico'!E132</f>
        <v>0</v>
      </c>
      <c r="F29" s="19"/>
      <c r="G29" s="19">
        <f>'SP civilistico'!G132</f>
        <v>0</v>
      </c>
      <c r="H29" s="19"/>
      <c r="I29" s="19">
        <f>'SP civilistico'!I132</f>
        <v>0</v>
      </c>
      <c r="J29" s="19"/>
      <c r="K29" s="19">
        <f>'SP civilistico'!K132</f>
        <v>0</v>
      </c>
      <c r="L29" s="2"/>
    </row>
    <row r="30" spans="1:12" ht="15" customHeight="1" x14ac:dyDescent="0.2">
      <c r="A30" s="44"/>
      <c r="B30" s="44" t="s">
        <v>246</v>
      </c>
      <c r="C30" s="19">
        <f>'SP civilistico'!C133</f>
        <v>0</v>
      </c>
      <c r="D30" s="19"/>
      <c r="E30" s="19">
        <f>'SP civilistico'!E133</f>
        <v>0</v>
      </c>
      <c r="F30" s="19"/>
      <c r="G30" s="19">
        <f>'SP civilistico'!G133</f>
        <v>0</v>
      </c>
      <c r="H30" s="19"/>
      <c r="I30" s="19">
        <f>'SP civilistico'!I133</f>
        <v>0</v>
      </c>
      <c r="J30" s="19"/>
      <c r="K30" s="19">
        <f>'SP civilistico'!K133</f>
        <v>0</v>
      </c>
      <c r="L30" s="2"/>
    </row>
    <row r="31" spans="1:12" ht="15" customHeight="1" x14ac:dyDescent="0.2">
      <c r="A31" s="44" t="s">
        <v>214</v>
      </c>
      <c r="B31" s="44"/>
      <c r="C31" s="19"/>
      <c r="D31" s="19"/>
      <c r="E31" s="19"/>
      <c r="F31" s="19"/>
      <c r="G31" s="19"/>
      <c r="H31" s="19"/>
      <c r="I31" s="19"/>
      <c r="J31" s="19"/>
      <c r="K31" s="19"/>
      <c r="L31" s="2"/>
    </row>
    <row r="32" spans="1:12" ht="15" customHeight="1" x14ac:dyDescent="0.2">
      <c r="A32" s="44"/>
      <c r="B32" s="44" t="s">
        <v>245</v>
      </c>
      <c r="C32" s="19">
        <f>'SP civilistico'!C135</f>
        <v>0</v>
      </c>
      <c r="D32" s="19"/>
      <c r="E32" s="19">
        <f>'SP civilistico'!E135</f>
        <v>0</v>
      </c>
      <c r="F32" s="19"/>
      <c r="G32" s="19">
        <f>'SP civilistico'!G135</f>
        <v>0</v>
      </c>
      <c r="H32" s="19"/>
      <c r="I32" s="19">
        <f>'SP civilistico'!I135</f>
        <v>0</v>
      </c>
      <c r="J32" s="19"/>
      <c r="K32" s="19">
        <f>'SP civilistico'!K135</f>
        <v>0</v>
      </c>
      <c r="L32" s="2"/>
    </row>
    <row r="33" spans="1:12" ht="15" customHeight="1" x14ac:dyDescent="0.2">
      <c r="A33" s="44"/>
      <c r="B33" s="44" t="s">
        <v>246</v>
      </c>
      <c r="C33" s="19">
        <f>'SP civilistico'!C136</f>
        <v>0</v>
      </c>
      <c r="D33" s="19"/>
      <c r="E33" s="19">
        <f>'SP civilistico'!E136</f>
        <v>0</v>
      </c>
      <c r="F33" s="19"/>
      <c r="G33" s="19">
        <f>'SP civilistico'!G136</f>
        <v>0</v>
      </c>
      <c r="H33" s="19"/>
      <c r="I33" s="19">
        <f>'SP civilistico'!I136</f>
        <v>0</v>
      </c>
      <c r="J33" s="19"/>
      <c r="K33" s="19">
        <f>'SP civilistico'!K136</f>
        <v>0</v>
      </c>
      <c r="L33" s="2"/>
    </row>
    <row r="34" spans="1:12" ht="25.5" x14ac:dyDescent="0.2">
      <c r="A34" s="44" t="s">
        <v>524</v>
      </c>
      <c r="B34" s="44"/>
      <c r="C34" s="19"/>
      <c r="D34" s="19"/>
      <c r="E34" s="19"/>
      <c r="F34" s="19"/>
      <c r="G34" s="19"/>
      <c r="H34" s="19"/>
      <c r="I34" s="19"/>
      <c r="J34" s="19"/>
      <c r="K34" s="19"/>
      <c r="L34" s="2"/>
    </row>
    <row r="35" spans="1:12" ht="15" customHeight="1" x14ac:dyDescent="0.2">
      <c r="A35" s="44"/>
      <c r="B35" s="44" t="s">
        <v>245</v>
      </c>
      <c r="C35" s="19">
        <f>'SP civilistico'!C138</f>
        <v>0</v>
      </c>
      <c r="D35" s="19"/>
      <c r="E35" s="19">
        <f>'SP civilistico'!E138</f>
        <v>0</v>
      </c>
      <c r="F35" s="19"/>
      <c r="G35" s="19">
        <f>'SP civilistico'!G138</f>
        <v>0</v>
      </c>
      <c r="H35" s="19"/>
      <c r="I35" s="19">
        <f>'SP civilistico'!I138</f>
        <v>0</v>
      </c>
      <c r="J35" s="19"/>
      <c r="K35" s="19">
        <f>'SP civilistico'!K138</f>
        <v>0</v>
      </c>
      <c r="L35" s="2"/>
    </row>
    <row r="36" spans="1:12" ht="15" customHeight="1" x14ac:dyDescent="0.2">
      <c r="A36" s="44"/>
      <c r="B36" s="44" t="s">
        <v>246</v>
      </c>
      <c r="C36" s="19">
        <f>'SP civilistico'!C139</f>
        <v>0</v>
      </c>
      <c r="D36" s="19"/>
      <c r="E36" s="19">
        <f>'SP civilistico'!E139</f>
        <v>0</v>
      </c>
      <c r="F36" s="19"/>
      <c r="G36" s="19">
        <f>'SP civilistico'!G139</f>
        <v>0</v>
      </c>
      <c r="H36" s="19"/>
      <c r="I36" s="19">
        <f>'SP civilistico'!I139</f>
        <v>0</v>
      </c>
      <c r="J36" s="19"/>
      <c r="K36" s="19">
        <f>'SP civilistico'!K139</f>
        <v>0</v>
      </c>
      <c r="L36" s="2"/>
    </row>
    <row r="37" spans="1:12" ht="15" customHeight="1" x14ac:dyDescent="0.2">
      <c r="A37" s="44" t="s">
        <v>215</v>
      </c>
      <c r="B37" s="44"/>
      <c r="C37" s="19"/>
      <c r="D37" s="19"/>
      <c r="E37" s="19"/>
      <c r="F37" s="19"/>
      <c r="G37" s="19"/>
      <c r="H37" s="19"/>
      <c r="I37" s="19"/>
      <c r="J37" s="19"/>
      <c r="K37" s="19"/>
      <c r="L37" s="2"/>
    </row>
    <row r="38" spans="1:12" ht="15" customHeight="1" x14ac:dyDescent="0.2">
      <c r="A38" s="44"/>
      <c r="B38" s="44" t="s">
        <v>245</v>
      </c>
      <c r="C38" s="19">
        <f>'SP civilistico'!C141</f>
        <v>0</v>
      </c>
      <c r="D38" s="19"/>
      <c r="E38" s="19">
        <f>'SP civilistico'!E141</f>
        <v>0</v>
      </c>
      <c r="F38" s="19"/>
      <c r="G38" s="19">
        <f>'SP civilistico'!G141</f>
        <v>0</v>
      </c>
      <c r="H38" s="19"/>
      <c r="I38" s="19">
        <f>'SP civilistico'!I141</f>
        <v>0</v>
      </c>
      <c r="J38" s="19"/>
      <c r="K38" s="19">
        <f>'SP civilistico'!K141</f>
        <v>0</v>
      </c>
      <c r="L38" s="2"/>
    </row>
    <row r="39" spans="1:12" ht="15" customHeight="1" x14ac:dyDescent="0.2">
      <c r="A39" s="44"/>
      <c r="B39" s="44" t="s">
        <v>246</v>
      </c>
      <c r="C39" s="19">
        <f>'SP civilistico'!C142</f>
        <v>0</v>
      </c>
      <c r="D39" s="19"/>
      <c r="E39" s="19">
        <f>'SP civilistico'!E142</f>
        <v>0</v>
      </c>
      <c r="F39" s="19"/>
      <c r="G39" s="19">
        <f>'SP civilistico'!G142</f>
        <v>0</v>
      </c>
      <c r="H39" s="19"/>
      <c r="I39" s="19">
        <f>'SP civilistico'!I142</f>
        <v>0</v>
      </c>
      <c r="J39" s="19"/>
      <c r="K39" s="19">
        <f>'SP civilistico'!K142</f>
        <v>0</v>
      </c>
      <c r="L39" s="2"/>
    </row>
    <row r="40" spans="1:12" ht="15" customHeight="1" x14ac:dyDescent="0.2">
      <c r="A40" s="238" t="s">
        <v>525</v>
      </c>
      <c r="B40" s="239"/>
      <c r="C40" s="19"/>
      <c r="D40" s="19"/>
      <c r="E40" s="19"/>
      <c r="F40" s="19"/>
      <c r="G40" s="19"/>
      <c r="H40" s="19"/>
      <c r="I40" s="19"/>
      <c r="J40" s="19"/>
      <c r="K40" s="19"/>
      <c r="L40" s="2"/>
    </row>
    <row r="41" spans="1:12" ht="15" customHeight="1" x14ac:dyDescent="0.2">
      <c r="A41" s="239"/>
      <c r="B41" s="239" t="s">
        <v>245</v>
      </c>
      <c r="C41" s="19">
        <f>'SP civilistico'!C144</f>
        <v>0</v>
      </c>
      <c r="D41" s="19"/>
      <c r="E41" s="19">
        <f>'SP civilistico'!E144</f>
        <v>0</v>
      </c>
      <c r="F41" s="19"/>
      <c r="G41" s="19">
        <f>'SP civilistico'!G144</f>
        <v>0</v>
      </c>
      <c r="H41" s="19"/>
      <c r="I41" s="19">
        <f>'SP civilistico'!I144</f>
        <v>0</v>
      </c>
      <c r="J41" s="19"/>
      <c r="K41" s="19">
        <f>'SP civilistico'!K144</f>
        <v>0</v>
      </c>
      <c r="L41" s="2"/>
    </row>
    <row r="42" spans="1:12" ht="15" customHeight="1" x14ac:dyDescent="0.2">
      <c r="A42" s="239"/>
      <c r="B42" s="239" t="s">
        <v>246</v>
      </c>
      <c r="C42" s="19">
        <f>'SP civilistico'!C145</f>
        <v>0</v>
      </c>
      <c r="D42" s="19"/>
      <c r="E42" s="19">
        <f>'SP civilistico'!E145</f>
        <v>0</v>
      </c>
      <c r="F42" s="19"/>
      <c r="G42" s="19">
        <f>'SP civilistico'!G145</f>
        <v>0</v>
      </c>
      <c r="H42" s="19"/>
      <c r="I42" s="19">
        <f>'SP civilistico'!I145</f>
        <v>0</v>
      </c>
      <c r="J42" s="19"/>
      <c r="K42" s="19">
        <f>'SP civilistico'!K145</f>
        <v>0</v>
      </c>
      <c r="L42" s="2"/>
    </row>
    <row r="43" spans="1:12" ht="15" customHeight="1" x14ac:dyDescent="0.2">
      <c r="A43" s="45" t="s">
        <v>526</v>
      </c>
      <c r="B43" s="45"/>
      <c r="C43" s="19"/>
      <c r="D43" s="19"/>
      <c r="E43" s="19"/>
      <c r="F43" s="19"/>
      <c r="G43" s="19"/>
      <c r="H43" s="19"/>
      <c r="I43" s="19"/>
      <c r="J43" s="19"/>
      <c r="K43" s="19"/>
      <c r="L43" s="2"/>
    </row>
    <row r="44" spans="1:12" ht="15" customHeight="1" x14ac:dyDescent="0.2">
      <c r="A44" s="45"/>
      <c r="B44" s="45" t="s">
        <v>245</v>
      </c>
      <c r="C44" s="19">
        <f>'SP civilistico'!C147</f>
        <v>0</v>
      </c>
      <c r="D44" s="19"/>
      <c r="E44" s="19">
        <f>'SP civilistico'!E147</f>
        <v>0</v>
      </c>
      <c r="F44" s="19"/>
      <c r="G44" s="19">
        <f>'SP civilistico'!G147</f>
        <v>0</v>
      </c>
      <c r="H44" s="19"/>
      <c r="I44" s="19">
        <f>'SP civilistico'!I147</f>
        <v>0</v>
      </c>
      <c r="J44" s="19"/>
      <c r="K44" s="19">
        <f>'SP civilistico'!K147</f>
        <v>0</v>
      </c>
      <c r="L44" s="2"/>
    </row>
    <row r="45" spans="1:12" ht="15" customHeight="1" x14ac:dyDescent="0.2">
      <c r="A45" s="45"/>
      <c r="B45" s="45" t="s">
        <v>246</v>
      </c>
      <c r="C45" s="19">
        <f>'SP civilistico'!C148</f>
        <v>0</v>
      </c>
      <c r="D45" s="19"/>
      <c r="E45" s="19">
        <f>'SP civilistico'!E148</f>
        <v>0</v>
      </c>
      <c r="F45" s="19"/>
      <c r="G45" s="19">
        <f>'SP civilistico'!G148</f>
        <v>0</v>
      </c>
      <c r="H45" s="19"/>
      <c r="I45" s="19">
        <f>'SP civilistico'!I148</f>
        <v>0</v>
      </c>
      <c r="J45" s="19"/>
      <c r="K45" s="19">
        <f>'SP civilistico'!K148</f>
        <v>0</v>
      </c>
      <c r="L45" s="2"/>
    </row>
    <row r="46" spans="1:12" ht="15" customHeight="1" x14ac:dyDescent="0.2">
      <c r="A46" s="45" t="s">
        <v>216</v>
      </c>
      <c r="B46" s="45"/>
      <c r="C46" s="19"/>
      <c r="D46" s="19"/>
      <c r="E46" s="19"/>
      <c r="F46" s="19"/>
      <c r="G46" s="19"/>
      <c r="H46" s="19"/>
      <c r="I46" s="19"/>
      <c r="J46" s="19"/>
      <c r="K46" s="19"/>
      <c r="L46" s="2"/>
    </row>
    <row r="47" spans="1:12" ht="15" customHeight="1" x14ac:dyDescent="0.2">
      <c r="A47" s="45"/>
      <c r="B47" s="45" t="s">
        <v>245</v>
      </c>
      <c r="C47" s="19">
        <f>'SP civilistico'!C150</f>
        <v>0</v>
      </c>
      <c r="D47" s="19"/>
      <c r="E47" s="19">
        <f>'SP civilistico'!E150</f>
        <v>0</v>
      </c>
      <c r="F47" s="19"/>
      <c r="G47" s="19">
        <f>'SP civilistico'!G150</f>
        <v>0</v>
      </c>
      <c r="H47" s="19"/>
      <c r="I47" s="19">
        <f>'SP civilistico'!I150</f>
        <v>0</v>
      </c>
      <c r="J47" s="19"/>
      <c r="K47" s="19">
        <f>'SP civilistico'!K150</f>
        <v>0</v>
      </c>
      <c r="L47" s="2"/>
    </row>
    <row r="48" spans="1:12" ht="15" customHeight="1" x14ac:dyDescent="0.2">
      <c r="A48" s="45"/>
      <c r="B48" s="45" t="s">
        <v>246</v>
      </c>
      <c r="C48" s="19">
        <f>'SP civilistico'!C151</f>
        <v>0</v>
      </c>
      <c r="D48" s="19"/>
      <c r="E48" s="19">
        <f>'SP civilistico'!E151</f>
        <v>0</v>
      </c>
      <c r="F48" s="19"/>
      <c r="G48" s="19">
        <f>'SP civilistico'!G151</f>
        <v>0</v>
      </c>
      <c r="H48" s="19"/>
      <c r="I48" s="19">
        <f>'SP civilistico'!I151</f>
        <v>0</v>
      </c>
      <c r="J48" s="19"/>
      <c r="K48" s="19">
        <f>'SP civilistico'!K151</f>
        <v>0</v>
      </c>
      <c r="L48" s="2"/>
    </row>
    <row r="49" spans="1:12" ht="15" customHeight="1" x14ac:dyDescent="0.2">
      <c r="A49" s="11" t="s">
        <v>293</v>
      </c>
      <c r="B49" s="11"/>
      <c r="C49" s="20">
        <f>SUM(C9:C48)</f>
        <v>0</v>
      </c>
      <c r="D49" s="20"/>
      <c r="E49" s="20">
        <f>SUM(E9:E48)</f>
        <v>0</v>
      </c>
      <c r="F49" s="20"/>
      <c r="G49" s="20">
        <f>SUM(G9:G48)</f>
        <v>0</v>
      </c>
      <c r="H49" s="20"/>
      <c r="I49" s="20">
        <f>SUM(I9:I48)</f>
        <v>0</v>
      </c>
      <c r="J49" s="20"/>
      <c r="K49" s="20">
        <f>SUM(K9:K48)</f>
        <v>0</v>
      </c>
      <c r="L49" s="4"/>
    </row>
    <row r="50" spans="1:12" ht="15" customHeight="1" x14ac:dyDescent="0.2">
      <c r="A50" s="42" t="s">
        <v>294</v>
      </c>
      <c r="B50" s="42"/>
      <c r="C50" s="177">
        <f>'SP civilistico'!C159</f>
        <v>0</v>
      </c>
      <c r="D50" s="177"/>
      <c r="E50" s="177">
        <f>'SP civilistico'!E159</f>
        <v>0</v>
      </c>
      <c r="F50" s="177"/>
      <c r="G50" s="177">
        <f>'SP civilistico'!G159</f>
        <v>0</v>
      </c>
      <c r="H50" s="177"/>
      <c r="I50" s="177">
        <f>'SP civilistico'!I159</f>
        <v>0</v>
      </c>
      <c r="J50" s="177"/>
      <c r="K50" s="177">
        <f>'SP civilistico'!K159</f>
        <v>0</v>
      </c>
      <c r="L50" s="48"/>
    </row>
    <row r="51" spans="1:12" ht="15" customHeight="1" x14ac:dyDescent="0.2">
      <c r="A51" s="44" t="s">
        <v>295</v>
      </c>
      <c r="B51" s="44"/>
      <c r="C51" s="19"/>
      <c r="D51" s="19"/>
      <c r="E51" s="19"/>
      <c r="F51" s="19"/>
      <c r="G51" s="19"/>
      <c r="H51" s="19"/>
      <c r="I51" s="19"/>
      <c r="J51" s="19"/>
      <c r="K51" s="19"/>
      <c r="L51" s="2"/>
    </row>
    <row r="52" spans="1:12" ht="15" customHeight="1" x14ac:dyDescent="0.2">
      <c r="A52" s="44" t="s">
        <v>201</v>
      </c>
      <c r="B52" s="44"/>
      <c r="C52" s="178">
        <f>'SP civilistico'!C81</f>
        <v>0</v>
      </c>
      <c r="D52" s="178"/>
      <c r="E52" s="178">
        <f>'SP civilistico'!E81</f>
        <v>0</v>
      </c>
      <c r="F52" s="178"/>
      <c r="G52" s="178">
        <f>'SP civilistico'!G81</f>
        <v>0</v>
      </c>
      <c r="H52" s="178"/>
      <c r="I52" s="178">
        <f>'SP civilistico'!I81</f>
        <v>0</v>
      </c>
      <c r="J52" s="178"/>
      <c r="K52" s="178">
        <f>'SP civilistico'!K81</f>
        <v>0</v>
      </c>
      <c r="L52" s="49"/>
    </row>
    <row r="53" spans="1:12" ht="15" customHeight="1" x14ac:dyDescent="0.2">
      <c r="A53" s="44" t="s">
        <v>202</v>
      </c>
      <c r="B53" s="44"/>
      <c r="C53" s="178">
        <f>'SP civilistico'!C82</f>
        <v>0</v>
      </c>
      <c r="D53" s="178"/>
      <c r="E53" s="178">
        <f>'SP civilistico'!E82</f>
        <v>0</v>
      </c>
      <c r="F53" s="178"/>
      <c r="G53" s="178">
        <f>'SP civilistico'!G82</f>
        <v>0</v>
      </c>
      <c r="H53" s="178"/>
      <c r="I53" s="178">
        <f>'SP civilistico'!I82</f>
        <v>0</v>
      </c>
      <c r="J53" s="178"/>
      <c r="K53" s="178">
        <f>'SP civilistico'!K82</f>
        <v>0</v>
      </c>
      <c r="L53" s="49"/>
    </row>
    <row r="54" spans="1:12" ht="15" customHeight="1" x14ac:dyDescent="0.2">
      <c r="A54" s="44" t="s">
        <v>203</v>
      </c>
      <c r="B54" s="44"/>
      <c r="C54" s="178">
        <f>'SP civilistico'!C83</f>
        <v>0</v>
      </c>
      <c r="D54" s="178"/>
      <c r="E54" s="178">
        <f>'SP civilistico'!E83</f>
        <v>0</v>
      </c>
      <c r="F54" s="178"/>
      <c r="G54" s="178">
        <f>'SP civilistico'!G83</f>
        <v>0</v>
      </c>
      <c r="H54" s="178"/>
      <c r="I54" s="178">
        <f>'SP civilistico'!I83</f>
        <v>0</v>
      </c>
      <c r="J54" s="178"/>
      <c r="K54" s="178">
        <f>'SP civilistico'!K83</f>
        <v>0</v>
      </c>
      <c r="L54" s="49"/>
    </row>
    <row r="55" spans="1:12" ht="15" customHeight="1" x14ac:dyDescent="0.2">
      <c r="A55" s="44" t="s">
        <v>204</v>
      </c>
      <c r="B55" s="44"/>
      <c r="C55" s="178">
        <f>'SP civilistico'!C84</f>
        <v>0</v>
      </c>
      <c r="D55" s="178"/>
      <c r="E55" s="178">
        <f>'SP civilistico'!E84</f>
        <v>0</v>
      </c>
      <c r="F55" s="178"/>
      <c r="G55" s="178">
        <f>'SP civilistico'!G84</f>
        <v>0</v>
      </c>
      <c r="H55" s="178"/>
      <c r="I55" s="178">
        <f>'SP civilistico'!I84</f>
        <v>0</v>
      </c>
      <c r="J55" s="178"/>
      <c r="K55" s="178">
        <f>'SP civilistico'!K84</f>
        <v>0</v>
      </c>
      <c r="L55" s="49"/>
    </row>
    <row r="56" spans="1:12" ht="15" customHeight="1" x14ac:dyDescent="0.2">
      <c r="A56" s="45" t="s">
        <v>205</v>
      </c>
      <c r="B56" s="45"/>
      <c r="C56" s="178">
        <f>'SP civilistico'!C85</f>
        <v>0</v>
      </c>
      <c r="D56" s="178"/>
      <c r="E56" s="178">
        <f>'SP civilistico'!E85</f>
        <v>0</v>
      </c>
      <c r="F56" s="178"/>
      <c r="G56" s="178">
        <f>'SP civilistico'!G85</f>
        <v>0</v>
      </c>
      <c r="H56" s="178"/>
      <c r="I56" s="178">
        <f>'SP civilistico'!I85</f>
        <v>0</v>
      </c>
      <c r="J56" s="178"/>
      <c r="K56" s="178">
        <f>'SP civilistico'!K85</f>
        <v>0</v>
      </c>
      <c r="L56" s="49"/>
    </row>
    <row r="57" spans="1:12" ht="15" customHeight="1" x14ac:dyDescent="0.2">
      <c r="A57" s="11" t="s">
        <v>296</v>
      </c>
      <c r="B57" s="11"/>
      <c r="C57" s="20">
        <f>SUM(C50:C56)</f>
        <v>0</v>
      </c>
      <c r="D57" s="20"/>
      <c r="E57" s="20">
        <f>SUM(E50:E56)</f>
        <v>0</v>
      </c>
      <c r="F57" s="20"/>
      <c r="G57" s="20">
        <f>SUM(G50:G56)</f>
        <v>0</v>
      </c>
      <c r="H57" s="20"/>
      <c r="I57" s="20">
        <f>SUM(I50:I56)</f>
        <v>0</v>
      </c>
      <c r="J57" s="20"/>
      <c r="K57" s="20">
        <f>SUM(K50:K56)</f>
        <v>0</v>
      </c>
      <c r="L57" s="4"/>
    </row>
    <row r="58" spans="1:12" ht="15" customHeight="1" x14ac:dyDescent="0.2">
      <c r="A58" s="11" t="s">
        <v>297</v>
      </c>
      <c r="B58" s="11"/>
      <c r="C58" s="20">
        <f>C7+C49+C57</f>
        <v>0</v>
      </c>
      <c r="D58" s="20"/>
      <c r="E58" s="20">
        <f>E7+E49+E57</f>
        <v>0</v>
      </c>
      <c r="F58" s="20"/>
      <c r="G58" s="20">
        <f>G7+G49+G57</f>
        <v>0</v>
      </c>
      <c r="H58" s="20"/>
      <c r="I58" s="20">
        <f>I7+I49+I57</f>
        <v>0</v>
      </c>
      <c r="J58" s="20"/>
      <c r="K58" s="20">
        <f>K7+K49+K57</f>
        <v>0</v>
      </c>
      <c r="L58" s="4"/>
    </row>
    <row r="59" spans="1:12" ht="15" customHeight="1" x14ac:dyDescent="0.2">
      <c r="A59" s="42"/>
      <c r="B59" s="42"/>
      <c r="C59" s="20"/>
      <c r="D59" s="20"/>
      <c r="E59" s="20"/>
      <c r="F59" s="20"/>
      <c r="G59" s="20"/>
      <c r="H59" s="20"/>
      <c r="I59" s="20"/>
      <c r="J59" s="20"/>
      <c r="K59" s="20"/>
      <c r="L59" s="4"/>
    </row>
    <row r="60" spans="1:12" ht="15" customHeight="1" x14ac:dyDescent="0.2">
      <c r="A60" s="50" t="s">
        <v>298</v>
      </c>
      <c r="B60" s="50"/>
      <c r="C60" s="19"/>
      <c r="D60" s="19"/>
      <c r="E60" s="19"/>
      <c r="F60" s="19"/>
      <c r="G60" s="19"/>
      <c r="H60" s="19"/>
      <c r="I60" s="19"/>
      <c r="J60" s="19"/>
      <c r="K60" s="19"/>
      <c r="L60" s="2"/>
    </row>
    <row r="61" spans="1:12" ht="15" customHeight="1" x14ac:dyDescent="0.2">
      <c r="A61" s="51" t="s">
        <v>173</v>
      </c>
      <c r="B61" s="51"/>
      <c r="C61" s="179">
        <f>'SP civilistico'!C10</f>
        <v>0</v>
      </c>
      <c r="D61" s="179"/>
      <c r="E61" s="179">
        <f>'SP civilistico'!E10</f>
        <v>0</v>
      </c>
      <c r="F61" s="179"/>
      <c r="G61" s="179">
        <f>'SP civilistico'!G10</f>
        <v>0</v>
      </c>
      <c r="H61" s="179"/>
      <c r="I61" s="179">
        <f>'SP civilistico'!I10</f>
        <v>0</v>
      </c>
      <c r="J61" s="179"/>
      <c r="K61" s="179">
        <f>'SP civilistico'!K10</f>
        <v>0</v>
      </c>
      <c r="L61" s="52"/>
    </row>
    <row r="62" spans="1:12" ht="15" customHeight="1" x14ac:dyDescent="0.2">
      <c r="A62" s="50" t="s">
        <v>542</v>
      </c>
      <c r="B62" s="50"/>
      <c r="C62" s="179">
        <f>'SP civilistico'!C11</f>
        <v>0</v>
      </c>
      <c r="D62" s="179"/>
      <c r="E62" s="179">
        <f>'SP civilistico'!E11</f>
        <v>0</v>
      </c>
      <c r="F62" s="179"/>
      <c r="G62" s="179">
        <f>'SP civilistico'!G11</f>
        <v>0</v>
      </c>
      <c r="H62" s="179"/>
      <c r="I62" s="179">
        <f>'SP civilistico'!I11</f>
        <v>0</v>
      </c>
      <c r="J62" s="179"/>
      <c r="K62" s="179">
        <f>'SP civilistico'!K11</f>
        <v>0</v>
      </c>
      <c r="L62" s="52"/>
    </row>
    <row r="63" spans="1:12" ht="15" customHeight="1" x14ac:dyDescent="0.2">
      <c r="A63" s="51" t="s">
        <v>394</v>
      </c>
      <c r="B63" s="51"/>
      <c r="C63" s="179">
        <f>'SP civilistico'!C12</f>
        <v>0</v>
      </c>
      <c r="D63" s="179"/>
      <c r="E63" s="179">
        <f>'SP civilistico'!E12</f>
        <v>0</v>
      </c>
      <c r="F63" s="179"/>
      <c r="G63" s="179">
        <f>'SP civilistico'!G12</f>
        <v>0</v>
      </c>
      <c r="H63" s="179"/>
      <c r="I63" s="179">
        <f>'SP civilistico'!I12</f>
        <v>0</v>
      </c>
      <c r="J63" s="179"/>
      <c r="K63" s="179">
        <f>'SP civilistico'!K12</f>
        <v>0</v>
      </c>
      <c r="L63" s="52"/>
    </row>
    <row r="64" spans="1:12" ht="15" customHeight="1" x14ac:dyDescent="0.2">
      <c r="A64" s="50" t="s">
        <v>174</v>
      </c>
      <c r="B64" s="50"/>
      <c r="C64" s="179">
        <f>'SP civilistico'!C13</f>
        <v>0</v>
      </c>
      <c r="D64" s="179"/>
      <c r="E64" s="179">
        <f>'SP civilistico'!E13</f>
        <v>0</v>
      </c>
      <c r="F64" s="179"/>
      <c r="G64" s="179">
        <f>'SP civilistico'!G13</f>
        <v>0</v>
      </c>
      <c r="H64" s="179"/>
      <c r="I64" s="179">
        <f>'SP civilistico'!I13</f>
        <v>0</v>
      </c>
      <c r="J64" s="179"/>
      <c r="K64" s="179">
        <f>'SP civilistico'!K13</f>
        <v>0</v>
      </c>
      <c r="L64" s="52"/>
    </row>
    <row r="65" spans="1:12" ht="15" customHeight="1" x14ac:dyDescent="0.2">
      <c r="A65" s="50" t="s">
        <v>175</v>
      </c>
      <c r="B65" s="50"/>
      <c r="C65" s="179">
        <f>'SP civilistico'!C14</f>
        <v>0</v>
      </c>
      <c r="D65" s="179"/>
      <c r="E65" s="179">
        <f>'SP civilistico'!E14</f>
        <v>0</v>
      </c>
      <c r="F65" s="179"/>
      <c r="G65" s="179">
        <f>'SP civilistico'!G14</f>
        <v>0</v>
      </c>
      <c r="H65" s="179"/>
      <c r="I65" s="179">
        <f>'SP civilistico'!I14</f>
        <v>0</v>
      </c>
      <c r="J65" s="179"/>
      <c r="K65" s="179">
        <f>'SP civilistico'!K14</f>
        <v>0</v>
      </c>
      <c r="L65" s="52"/>
    </row>
    <row r="66" spans="1:12" ht="15" customHeight="1" x14ac:dyDescent="0.2">
      <c r="A66" s="50" t="s">
        <v>176</v>
      </c>
      <c r="B66" s="50"/>
      <c r="C66" s="179">
        <f>'SP civilistico'!C15</f>
        <v>0</v>
      </c>
      <c r="D66" s="179"/>
      <c r="E66" s="179">
        <f>'SP civilistico'!E15</f>
        <v>0</v>
      </c>
      <c r="F66" s="179"/>
      <c r="G66" s="179">
        <f>'SP civilistico'!G15</f>
        <v>0</v>
      </c>
      <c r="H66" s="179"/>
      <c r="I66" s="179">
        <f>'SP civilistico'!I15</f>
        <v>0</v>
      </c>
      <c r="J66" s="179"/>
      <c r="K66" s="179">
        <f>'SP civilistico'!K15</f>
        <v>0</v>
      </c>
      <c r="L66" s="52"/>
    </row>
    <row r="67" spans="1:12" ht="15" customHeight="1" x14ac:dyDescent="0.2">
      <c r="A67" s="45" t="s">
        <v>177</v>
      </c>
      <c r="B67" s="45"/>
      <c r="C67" s="179">
        <f>'SP civilistico'!C16</f>
        <v>0</v>
      </c>
      <c r="D67" s="179"/>
      <c r="E67" s="179">
        <f>'SP civilistico'!E16</f>
        <v>0</v>
      </c>
      <c r="F67" s="179"/>
      <c r="G67" s="179">
        <f>'SP civilistico'!G16</f>
        <v>0</v>
      </c>
      <c r="H67" s="179"/>
      <c r="I67" s="179">
        <f>'SP civilistico'!I16</f>
        <v>0</v>
      </c>
      <c r="J67" s="179"/>
      <c r="K67" s="179">
        <f>'SP civilistico'!K16</f>
        <v>0</v>
      </c>
      <c r="L67" s="52"/>
    </row>
    <row r="68" spans="1:12" ht="15" customHeight="1" x14ac:dyDescent="0.2">
      <c r="A68" s="11" t="s">
        <v>299</v>
      </c>
      <c r="B68" s="11"/>
      <c r="C68" s="20">
        <f>SUM(C61:C67)</f>
        <v>0</v>
      </c>
      <c r="D68" s="20"/>
      <c r="E68" s="20">
        <f>SUM(E61:E67)</f>
        <v>0</v>
      </c>
      <c r="F68" s="20"/>
      <c r="G68" s="20">
        <f>SUM(G61:G67)</f>
        <v>0</v>
      </c>
      <c r="H68" s="20"/>
      <c r="I68" s="20">
        <f>SUM(I61:I67)</f>
        <v>0</v>
      </c>
      <c r="J68" s="20"/>
      <c r="K68" s="20">
        <f>SUM(K61:K67)</f>
        <v>0</v>
      </c>
      <c r="L68" s="4"/>
    </row>
    <row r="69" spans="1:12" ht="15" customHeight="1" x14ac:dyDescent="0.2">
      <c r="A69" s="50" t="s">
        <v>300</v>
      </c>
      <c r="B69" s="50"/>
      <c r="C69" s="19"/>
      <c r="D69" s="19"/>
      <c r="E69" s="19"/>
      <c r="F69" s="19"/>
      <c r="G69" s="19"/>
      <c r="H69" s="19"/>
      <c r="I69" s="19"/>
      <c r="J69" s="19"/>
      <c r="K69" s="19"/>
      <c r="L69" s="2"/>
    </row>
    <row r="70" spans="1:12" ht="15" customHeight="1" x14ac:dyDescent="0.2">
      <c r="A70" s="50" t="s">
        <v>180</v>
      </c>
      <c r="B70" s="50"/>
      <c r="C70" s="179">
        <f>'SP civilistico'!C19</f>
        <v>0</v>
      </c>
      <c r="D70" s="179"/>
      <c r="E70" s="179">
        <f>'SP civilistico'!E19</f>
        <v>0</v>
      </c>
      <c r="F70" s="179"/>
      <c r="G70" s="179">
        <f>'SP civilistico'!G19</f>
        <v>0</v>
      </c>
      <c r="H70" s="179"/>
      <c r="I70" s="179">
        <f>'SP civilistico'!I19</f>
        <v>0</v>
      </c>
      <c r="J70" s="179"/>
      <c r="K70" s="179">
        <f>'SP civilistico'!K19</f>
        <v>0</v>
      </c>
      <c r="L70" s="52"/>
    </row>
    <row r="71" spans="1:12" ht="15" customHeight="1" x14ac:dyDescent="0.2">
      <c r="A71" s="50" t="s">
        <v>181</v>
      </c>
      <c r="B71" s="50"/>
      <c r="C71" s="179">
        <f>'SP civilistico'!C20</f>
        <v>0</v>
      </c>
      <c r="D71" s="179"/>
      <c r="E71" s="179">
        <f>'SP civilistico'!E20</f>
        <v>0</v>
      </c>
      <c r="F71" s="179"/>
      <c r="G71" s="179">
        <f>'SP civilistico'!G20</f>
        <v>0</v>
      </c>
      <c r="H71" s="179"/>
      <c r="I71" s="179">
        <f>'SP civilistico'!I20</f>
        <v>0</v>
      </c>
      <c r="J71" s="179"/>
      <c r="K71" s="179">
        <f>'SP civilistico'!K20</f>
        <v>0</v>
      </c>
      <c r="L71" s="52"/>
    </row>
    <row r="72" spans="1:12" ht="15" customHeight="1" x14ac:dyDescent="0.2">
      <c r="A72" s="50" t="s">
        <v>182</v>
      </c>
      <c r="B72" s="50"/>
      <c r="C72" s="179">
        <f>'SP civilistico'!C21</f>
        <v>0</v>
      </c>
      <c r="D72" s="179"/>
      <c r="E72" s="179">
        <f>'SP civilistico'!E21</f>
        <v>0</v>
      </c>
      <c r="F72" s="179"/>
      <c r="G72" s="179">
        <f>'SP civilistico'!G21</f>
        <v>0</v>
      </c>
      <c r="H72" s="179"/>
      <c r="I72" s="179">
        <f>'SP civilistico'!I21</f>
        <v>0</v>
      </c>
      <c r="J72" s="179"/>
      <c r="K72" s="179">
        <f>'SP civilistico'!K21</f>
        <v>0</v>
      </c>
      <c r="L72" s="52"/>
    </row>
    <row r="73" spans="1:12" ht="15" customHeight="1" x14ac:dyDescent="0.2">
      <c r="A73" s="50" t="s">
        <v>183</v>
      </c>
      <c r="B73" s="50"/>
      <c r="C73" s="179">
        <f>'SP civilistico'!C22</f>
        <v>0</v>
      </c>
      <c r="D73" s="179"/>
      <c r="E73" s="179">
        <f>'SP civilistico'!E22</f>
        <v>0</v>
      </c>
      <c r="F73" s="179"/>
      <c r="G73" s="179">
        <f>'SP civilistico'!G22</f>
        <v>0</v>
      </c>
      <c r="H73" s="179"/>
      <c r="I73" s="179">
        <f>'SP civilistico'!I22</f>
        <v>0</v>
      </c>
      <c r="J73" s="179"/>
      <c r="K73" s="179">
        <f>'SP civilistico'!K22</f>
        <v>0</v>
      </c>
      <c r="L73" s="52"/>
    </row>
    <row r="74" spans="1:12" ht="15" customHeight="1" x14ac:dyDescent="0.2">
      <c r="A74" s="45" t="s">
        <v>184</v>
      </c>
      <c r="B74" s="45"/>
      <c r="C74" s="179">
        <f>'SP civilistico'!C23</f>
        <v>0</v>
      </c>
      <c r="D74" s="179"/>
      <c r="E74" s="179">
        <f>'SP civilistico'!E23</f>
        <v>0</v>
      </c>
      <c r="F74" s="179"/>
      <c r="G74" s="179">
        <f>'SP civilistico'!G23</f>
        <v>0</v>
      </c>
      <c r="H74" s="179"/>
      <c r="I74" s="179">
        <f>'SP civilistico'!I23</f>
        <v>0</v>
      </c>
      <c r="J74" s="179"/>
      <c r="K74" s="179">
        <f>'SP civilistico'!K23</f>
        <v>0</v>
      </c>
      <c r="L74" s="52"/>
    </row>
    <row r="75" spans="1:12" ht="15" customHeight="1" x14ac:dyDescent="0.2">
      <c r="A75" s="11" t="s">
        <v>301</v>
      </c>
      <c r="B75" s="11"/>
      <c r="C75" s="20">
        <f>SUM(C70:C74)</f>
        <v>0</v>
      </c>
      <c r="D75" s="20"/>
      <c r="E75" s="20">
        <f>SUM(E70:E74)</f>
        <v>0</v>
      </c>
      <c r="F75" s="20"/>
      <c r="G75" s="20">
        <f>SUM(G70:G74)</f>
        <v>0</v>
      </c>
      <c r="H75" s="20"/>
      <c r="I75" s="20">
        <f>SUM(I70:I74)</f>
        <v>0</v>
      </c>
      <c r="J75" s="20"/>
      <c r="K75" s="20">
        <f>SUM(K70:K74)</f>
        <v>0</v>
      </c>
      <c r="L75" s="4"/>
    </row>
    <row r="76" spans="1:12" ht="15" customHeight="1" x14ac:dyDescent="0.2">
      <c r="A76" s="50" t="s">
        <v>302</v>
      </c>
      <c r="B76" s="50"/>
      <c r="C76" s="19"/>
      <c r="D76" s="19"/>
      <c r="E76" s="19"/>
      <c r="F76" s="19"/>
      <c r="G76" s="19"/>
      <c r="H76" s="19"/>
      <c r="I76" s="19"/>
      <c r="J76" s="19"/>
      <c r="K76" s="19"/>
      <c r="L76" s="2"/>
    </row>
    <row r="77" spans="1:12" ht="15" customHeight="1" x14ac:dyDescent="0.2">
      <c r="A77" s="53" t="s">
        <v>186</v>
      </c>
      <c r="B77" s="53"/>
      <c r="C77" s="179"/>
      <c r="D77" s="179"/>
      <c r="E77" s="179"/>
      <c r="F77" s="179"/>
      <c r="G77" s="179"/>
      <c r="H77" s="179"/>
      <c r="I77" s="179"/>
      <c r="J77" s="179"/>
      <c r="K77" s="179"/>
      <c r="L77" s="52"/>
    </row>
    <row r="78" spans="1:12" ht="15" customHeight="1" x14ac:dyDescent="0.2">
      <c r="A78" s="54" t="s">
        <v>187</v>
      </c>
      <c r="B78" s="54"/>
      <c r="C78" s="179"/>
      <c r="D78" s="179"/>
      <c r="E78" s="179"/>
      <c r="F78" s="179"/>
      <c r="G78" s="179"/>
      <c r="H78" s="179"/>
      <c r="I78" s="179"/>
      <c r="J78" s="179"/>
      <c r="K78" s="179"/>
      <c r="L78" s="52"/>
    </row>
    <row r="79" spans="1:12" ht="15" customHeight="1" x14ac:dyDescent="0.2">
      <c r="A79" s="54"/>
      <c r="B79" s="100" t="s">
        <v>245</v>
      </c>
      <c r="C79" s="179">
        <f>'SP civilistico'!C28</f>
        <v>0</v>
      </c>
      <c r="D79" s="179"/>
      <c r="E79" s="179">
        <f>'SP civilistico'!E28</f>
        <v>0</v>
      </c>
      <c r="F79" s="179"/>
      <c r="G79" s="179">
        <f>'SP civilistico'!G28</f>
        <v>0</v>
      </c>
      <c r="H79" s="179"/>
      <c r="I79" s="179">
        <f>'SP civilistico'!I28</f>
        <v>0</v>
      </c>
      <c r="J79" s="179"/>
      <c r="K79" s="179">
        <f>'SP civilistico'!K28</f>
        <v>0</v>
      </c>
      <c r="L79" s="52"/>
    </row>
    <row r="80" spans="1:12" ht="15" customHeight="1" x14ac:dyDescent="0.2">
      <c r="A80" s="54"/>
      <c r="B80" s="100" t="s">
        <v>246</v>
      </c>
      <c r="C80" s="179">
        <f>'SP civilistico'!C29</f>
        <v>0</v>
      </c>
      <c r="D80" s="179"/>
      <c r="E80" s="179">
        <f>'SP civilistico'!E29</f>
        <v>0</v>
      </c>
      <c r="F80" s="179"/>
      <c r="G80" s="179">
        <f>'SP civilistico'!G29</f>
        <v>0</v>
      </c>
      <c r="H80" s="179"/>
      <c r="I80" s="179">
        <f>'SP civilistico'!I29</f>
        <v>0</v>
      </c>
      <c r="J80" s="179"/>
      <c r="K80" s="179">
        <f>'SP civilistico'!K29</f>
        <v>0</v>
      </c>
      <c r="L80" s="52"/>
    </row>
    <row r="81" spans="1:12" ht="15" customHeight="1" x14ac:dyDescent="0.2">
      <c r="A81" s="54" t="s">
        <v>188</v>
      </c>
      <c r="B81" s="54"/>
      <c r="C81" s="179"/>
      <c r="D81" s="179"/>
      <c r="E81" s="179"/>
      <c r="F81" s="179"/>
      <c r="G81" s="179"/>
      <c r="H81" s="179"/>
      <c r="I81" s="179"/>
      <c r="J81" s="179"/>
      <c r="K81" s="179"/>
      <c r="L81" s="52"/>
    </row>
    <row r="82" spans="1:12" ht="15" customHeight="1" x14ac:dyDescent="0.2">
      <c r="A82" s="54"/>
      <c r="B82" s="100" t="s">
        <v>245</v>
      </c>
      <c r="C82" s="179">
        <f>'SP civilistico'!C31</f>
        <v>0</v>
      </c>
      <c r="D82" s="179"/>
      <c r="E82" s="179">
        <f>'SP civilistico'!E31</f>
        <v>0</v>
      </c>
      <c r="F82" s="179"/>
      <c r="G82" s="179">
        <f>'SP civilistico'!G31</f>
        <v>0</v>
      </c>
      <c r="H82" s="179"/>
      <c r="I82" s="179">
        <f>'SP civilistico'!I31</f>
        <v>0</v>
      </c>
      <c r="J82" s="179"/>
      <c r="K82" s="179">
        <f>'SP civilistico'!K31</f>
        <v>0</v>
      </c>
      <c r="L82" s="52"/>
    </row>
    <row r="83" spans="1:12" ht="15" customHeight="1" x14ac:dyDescent="0.2">
      <c r="A83" s="54"/>
      <c r="B83" s="100" t="s">
        <v>246</v>
      </c>
      <c r="C83" s="179">
        <f>'SP civilistico'!C32</f>
        <v>0</v>
      </c>
      <c r="D83" s="179"/>
      <c r="E83" s="179">
        <f>'SP civilistico'!E32</f>
        <v>0</v>
      </c>
      <c r="F83" s="179"/>
      <c r="G83" s="179">
        <f>'SP civilistico'!G32</f>
        <v>0</v>
      </c>
      <c r="H83" s="179"/>
      <c r="I83" s="179">
        <f>'SP civilistico'!I32</f>
        <v>0</v>
      </c>
      <c r="J83" s="179"/>
      <c r="K83" s="179">
        <f>'SP civilistico'!K32</f>
        <v>0</v>
      </c>
      <c r="L83" s="52"/>
    </row>
    <row r="84" spans="1:12" ht="15" customHeight="1" x14ac:dyDescent="0.2">
      <c r="A84" s="54" t="s">
        <v>189</v>
      </c>
      <c r="B84" s="54"/>
      <c r="C84" s="179"/>
      <c r="D84" s="179"/>
      <c r="E84" s="179"/>
      <c r="F84" s="179"/>
      <c r="G84" s="179"/>
      <c r="H84" s="179"/>
      <c r="I84" s="179"/>
      <c r="J84" s="179"/>
      <c r="K84" s="179"/>
      <c r="L84" s="52"/>
    </row>
    <row r="85" spans="1:12" ht="15" customHeight="1" x14ac:dyDescent="0.2">
      <c r="A85" s="54"/>
      <c r="B85" s="100" t="s">
        <v>245</v>
      </c>
      <c r="C85" s="179">
        <f>'SP civilistico'!C34</f>
        <v>0</v>
      </c>
      <c r="D85" s="179"/>
      <c r="E85" s="179">
        <f>'SP civilistico'!E34</f>
        <v>0</v>
      </c>
      <c r="F85" s="179"/>
      <c r="G85" s="179">
        <f>'SP civilistico'!G34</f>
        <v>0</v>
      </c>
      <c r="H85" s="179"/>
      <c r="I85" s="179">
        <f>'SP civilistico'!I34</f>
        <v>0</v>
      </c>
      <c r="J85" s="179"/>
      <c r="K85" s="179">
        <f>'SP civilistico'!K34</f>
        <v>0</v>
      </c>
      <c r="L85" s="52"/>
    </row>
    <row r="86" spans="1:12" ht="15" customHeight="1" x14ac:dyDescent="0.2">
      <c r="A86" s="54"/>
      <c r="B86" s="100" t="s">
        <v>246</v>
      </c>
      <c r="C86" s="179">
        <f>'SP civilistico'!C35</f>
        <v>0</v>
      </c>
      <c r="D86" s="179"/>
      <c r="E86" s="179">
        <f>'SP civilistico'!E35</f>
        <v>0</v>
      </c>
      <c r="F86" s="179"/>
      <c r="G86" s="179">
        <f>'SP civilistico'!G35</f>
        <v>0</v>
      </c>
      <c r="H86" s="179"/>
      <c r="I86" s="179">
        <f>'SP civilistico'!I35</f>
        <v>0</v>
      </c>
      <c r="J86" s="179"/>
      <c r="K86" s="179">
        <f>'SP civilistico'!K35</f>
        <v>0</v>
      </c>
      <c r="L86" s="52"/>
    </row>
    <row r="87" spans="1:12" ht="15" customHeight="1" x14ac:dyDescent="0.2">
      <c r="A87" s="214" t="s">
        <v>506</v>
      </c>
      <c r="B87" s="215"/>
      <c r="C87" s="179"/>
      <c r="D87" s="179"/>
      <c r="E87" s="179"/>
      <c r="F87" s="179"/>
      <c r="G87" s="179"/>
      <c r="H87" s="179"/>
      <c r="I87" s="179"/>
      <c r="J87" s="179"/>
      <c r="K87" s="179"/>
      <c r="L87" s="52"/>
    </row>
    <row r="88" spans="1:12" ht="15" customHeight="1" x14ac:dyDescent="0.2">
      <c r="A88" s="216"/>
      <c r="B88" s="215" t="s">
        <v>245</v>
      </c>
      <c r="C88" s="179">
        <f>+'SP civilistico'!C37</f>
        <v>0</v>
      </c>
      <c r="D88" s="179"/>
      <c r="E88" s="179">
        <f>+'SP civilistico'!E37</f>
        <v>0</v>
      </c>
      <c r="F88" s="179"/>
      <c r="G88" s="179">
        <f>+'SP civilistico'!G37</f>
        <v>0</v>
      </c>
      <c r="H88" s="179"/>
      <c r="I88" s="179">
        <f>+'SP civilistico'!I37</f>
        <v>0</v>
      </c>
      <c r="J88" s="179"/>
      <c r="K88" s="179">
        <f>+'SP civilistico'!K37</f>
        <v>0</v>
      </c>
      <c r="L88" s="52"/>
    </row>
    <row r="89" spans="1:12" ht="15" customHeight="1" x14ac:dyDescent="0.2">
      <c r="A89" s="216"/>
      <c r="B89" s="215" t="s">
        <v>246</v>
      </c>
      <c r="C89" s="179">
        <f>+'SP civilistico'!C38</f>
        <v>0</v>
      </c>
      <c r="D89" s="179"/>
      <c r="E89" s="179">
        <f>+'SP civilistico'!E38</f>
        <v>0</v>
      </c>
      <c r="F89" s="179"/>
      <c r="G89" s="179">
        <f>+'SP civilistico'!G38</f>
        <v>0</v>
      </c>
      <c r="H89" s="179"/>
      <c r="I89" s="179">
        <f>+'SP civilistico'!I38</f>
        <v>0</v>
      </c>
      <c r="J89" s="179"/>
      <c r="K89" s="179">
        <f>+'SP civilistico'!K38</f>
        <v>0</v>
      </c>
      <c r="L89" s="52"/>
    </row>
    <row r="90" spans="1:12" ht="15" customHeight="1" x14ac:dyDescent="0.2">
      <c r="A90" s="221" t="s">
        <v>543</v>
      </c>
      <c r="B90" s="55"/>
      <c r="C90" s="179"/>
      <c r="D90" s="179"/>
      <c r="E90" s="179"/>
      <c r="F90" s="179"/>
      <c r="G90" s="179"/>
      <c r="H90" s="179"/>
      <c r="I90" s="179"/>
      <c r="J90" s="179"/>
      <c r="K90" s="179"/>
      <c r="L90" s="52"/>
    </row>
    <row r="91" spans="1:12" ht="15" customHeight="1" x14ac:dyDescent="0.2">
      <c r="A91" s="55"/>
      <c r="B91" s="100" t="s">
        <v>245</v>
      </c>
      <c r="C91" s="179">
        <f>'SP civilistico'!C40</f>
        <v>0</v>
      </c>
      <c r="D91" s="179"/>
      <c r="E91" s="179">
        <f>'SP civilistico'!E40</f>
        <v>0</v>
      </c>
      <c r="F91" s="179"/>
      <c r="G91" s="179">
        <f>'SP civilistico'!G40</f>
        <v>0</v>
      </c>
      <c r="H91" s="179"/>
      <c r="I91" s="179">
        <f>'SP civilistico'!I40</f>
        <v>0</v>
      </c>
      <c r="J91" s="179"/>
      <c r="K91" s="179">
        <f>'SP civilistico'!K40</f>
        <v>0</v>
      </c>
      <c r="L91" s="52"/>
    </row>
    <row r="92" spans="1:12" ht="15" customHeight="1" x14ac:dyDescent="0.2">
      <c r="A92" s="55"/>
      <c r="B92" s="100" t="s">
        <v>246</v>
      </c>
      <c r="C92" s="179">
        <f>'SP civilistico'!C41</f>
        <v>0</v>
      </c>
      <c r="D92" s="179"/>
      <c r="E92" s="179">
        <f>'SP civilistico'!E41</f>
        <v>0</v>
      </c>
      <c r="F92" s="179"/>
      <c r="G92" s="179">
        <f>'SP civilistico'!G41</f>
        <v>0</v>
      </c>
      <c r="H92" s="179"/>
      <c r="I92" s="179">
        <f>'SP civilistico'!I41</f>
        <v>0</v>
      </c>
      <c r="J92" s="179"/>
      <c r="K92" s="179">
        <f>'SP civilistico'!K41</f>
        <v>0</v>
      </c>
      <c r="L92" s="52"/>
    </row>
    <row r="93" spans="1:12" ht="15" customHeight="1" x14ac:dyDescent="0.2">
      <c r="A93" s="53" t="s">
        <v>303</v>
      </c>
      <c r="B93" s="53"/>
      <c r="C93" s="19"/>
      <c r="D93" s="19"/>
      <c r="E93" s="19"/>
      <c r="F93" s="19"/>
      <c r="G93" s="19"/>
      <c r="H93" s="19"/>
      <c r="I93" s="19"/>
      <c r="J93" s="19"/>
      <c r="K93" s="19"/>
      <c r="L93" s="2"/>
    </row>
    <row r="94" spans="1:12" ht="15" customHeight="1" x14ac:dyDescent="0.2">
      <c r="A94" s="55" t="s">
        <v>191</v>
      </c>
      <c r="B94" s="55"/>
      <c r="C94" s="19">
        <f>'SP civilistico'!C46+'SP civilistico'!C47</f>
        <v>0</v>
      </c>
      <c r="D94" s="19"/>
      <c r="E94" s="19">
        <f>'SP civilistico'!E46+'SP civilistico'!E47</f>
        <v>0</v>
      </c>
      <c r="F94" s="19"/>
      <c r="G94" s="19">
        <f>'SP civilistico'!G46+'SP civilistico'!G47</f>
        <v>0</v>
      </c>
      <c r="H94" s="19"/>
      <c r="I94" s="19">
        <f>'SP civilistico'!I46+'SP civilistico'!I47</f>
        <v>0</v>
      </c>
      <c r="J94" s="19"/>
      <c r="K94" s="19">
        <f>'SP civilistico'!K46+'SP civilistico'!K47</f>
        <v>0</v>
      </c>
      <c r="L94" s="2"/>
    </row>
    <row r="95" spans="1:12" ht="15" customHeight="1" x14ac:dyDescent="0.2">
      <c r="A95" s="55" t="s">
        <v>194</v>
      </c>
      <c r="B95" s="55"/>
      <c r="C95" s="19">
        <f>'SP civilistico'!C51+'SP civilistico'!C52</f>
        <v>0</v>
      </c>
      <c r="D95" s="19"/>
      <c r="E95" s="19">
        <f>'SP civilistico'!E51+'SP civilistico'!E52</f>
        <v>0</v>
      </c>
      <c r="F95" s="19"/>
      <c r="G95" s="19">
        <f>'SP civilistico'!G51+'SP civilistico'!G52</f>
        <v>0</v>
      </c>
      <c r="H95" s="19"/>
      <c r="I95" s="19">
        <f>'SP civilistico'!I51+'SP civilistico'!I52</f>
        <v>0</v>
      </c>
      <c r="J95" s="19"/>
      <c r="K95" s="19">
        <f>'SP civilistico'!K51+'SP civilistico'!K52</f>
        <v>0</v>
      </c>
      <c r="L95" s="2"/>
    </row>
    <row r="96" spans="1:12" ht="15" customHeight="1" x14ac:dyDescent="0.2">
      <c r="A96" s="55" t="s">
        <v>195</v>
      </c>
      <c r="B96" s="55"/>
      <c r="C96" s="19">
        <f>'SP civilistico'!C56+'SP civilistico'!C57</f>
        <v>0</v>
      </c>
      <c r="D96" s="19"/>
      <c r="E96" s="19">
        <f>'SP civilistico'!E56+'SP civilistico'!E57</f>
        <v>0</v>
      </c>
      <c r="F96" s="19"/>
      <c r="G96" s="19">
        <f>'SP civilistico'!G56+'SP civilistico'!G57</f>
        <v>0</v>
      </c>
      <c r="H96" s="19"/>
      <c r="I96" s="19">
        <f>'SP civilistico'!I56+'SP civilistico'!I57</f>
        <v>0</v>
      </c>
      <c r="J96" s="19"/>
      <c r="K96" s="19">
        <f>'SP civilistico'!K56+'SP civilistico'!K57</f>
        <v>0</v>
      </c>
      <c r="L96" s="2"/>
    </row>
    <row r="97" spans="1:12" ht="15" customHeight="1" x14ac:dyDescent="0.2">
      <c r="A97" s="55" t="s">
        <v>506</v>
      </c>
      <c r="B97" s="55"/>
      <c r="C97" s="19">
        <f>+'SP civilistico'!C61+'SP civilistico'!C62</f>
        <v>0</v>
      </c>
      <c r="D97" s="19"/>
      <c r="E97" s="19">
        <f>+'SP civilistico'!E61+'SP civilistico'!E62</f>
        <v>0</v>
      </c>
      <c r="F97" s="19"/>
      <c r="G97" s="19">
        <f>+'SP civilistico'!G61+'SP civilistico'!G62</f>
        <v>0</v>
      </c>
      <c r="H97" s="19"/>
      <c r="I97" s="19">
        <f>+'SP civilistico'!I61+'SP civilistico'!I62</f>
        <v>0</v>
      </c>
      <c r="J97" s="19"/>
      <c r="K97" s="19">
        <f>+'SP civilistico'!K61+'SP civilistico'!K62</f>
        <v>0</v>
      </c>
      <c r="L97" s="2"/>
    </row>
    <row r="98" spans="1:12" ht="15" customHeight="1" x14ac:dyDescent="0.2">
      <c r="A98" s="54" t="s">
        <v>541</v>
      </c>
      <c r="B98" s="54"/>
      <c r="C98" s="19">
        <f>'SP civilistico'!C66+'SP civilistico'!C67</f>
        <v>0</v>
      </c>
      <c r="D98" s="19"/>
      <c r="E98" s="19">
        <f>'SP civilistico'!E66+'SP civilistico'!E67</f>
        <v>0</v>
      </c>
      <c r="F98" s="19"/>
      <c r="G98" s="19">
        <f>'SP civilistico'!G66+'SP civilistico'!G67</f>
        <v>0</v>
      </c>
      <c r="H98" s="19"/>
      <c r="I98" s="19">
        <f>'SP civilistico'!I66+'SP civilistico'!I67</f>
        <v>0</v>
      </c>
      <c r="J98" s="19"/>
      <c r="K98" s="19">
        <f>'SP civilistico'!K66+'SP civilistico'!K67</f>
        <v>0</v>
      </c>
      <c r="L98" s="2"/>
    </row>
    <row r="99" spans="1:12" ht="15" customHeight="1" x14ac:dyDescent="0.2">
      <c r="A99" s="53" t="s">
        <v>197</v>
      </c>
      <c r="B99" s="53"/>
      <c r="C99" s="179"/>
      <c r="D99" s="179"/>
      <c r="E99" s="179"/>
      <c r="F99" s="179"/>
      <c r="G99" s="179"/>
      <c r="H99" s="179"/>
      <c r="I99" s="179"/>
      <c r="J99" s="179"/>
      <c r="K99" s="179"/>
      <c r="L99" s="52"/>
    </row>
    <row r="100" spans="1:12" ht="15" customHeight="1" x14ac:dyDescent="0.2">
      <c r="A100" s="53"/>
      <c r="B100" s="100" t="s">
        <v>245</v>
      </c>
      <c r="C100" s="179">
        <f>'SP civilistico'!C69</f>
        <v>0</v>
      </c>
      <c r="D100" s="179"/>
      <c r="E100" s="179">
        <f>'SP civilistico'!E69</f>
        <v>0</v>
      </c>
      <c r="F100" s="179"/>
      <c r="G100" s="179">
        <f>'SP civilistico'!G69</f>
        <v>0</v>
      </c>
      <c r="H100" s="179"/>
      <c r="I100" s="179">
        <f>'SP civilistico'!I69</f>
        <v>0</v>
      </c>
      <c r="J100" s="179"/>
      <c r="K100" s="179">
        <f>'SP civilistico'!K69</f>
        <v>0</v>
      </c>
      <c r="L100" s="52"/>
    </row>
    <row r="101" spans="1:12" ht="15" customHeight="1" x14ac:dyDescent="0.2">
      <c r="A101" s="53"/>
      <c r="B101" s="100" t="s">
        <v>246</v>
      </c>
      <c r="C101" s="179">
        <f>'SP civilistico'!C70</f>
        <v>0</v>
      </c>
      <c r="D101" s="179"/>
      <c r="E101" s="179">
        <f>'SP civilistico'!E70</f>
        <v>0</v>
      </c>
      <c r="F101" s="179"/>
      <c r="G101" s="179">
        <f>'SP civilistico'!G70</f>
        <v>0</v>
      </c>
      <c r="H101" s="179"/>
      <c r="I101" s="179">
        <f>'SP civilistico'!I70</f>
        <v>0</v>
      </c>
      <c r="J101" s="179"/>
      <c r="K101" s="179">
        <f>'SP civilistico'!K70</f>
        <v>0</v>
      </c>
      <c r="L101" s="52"/>
    </row>
    <row r="102" spans="1:12" ht="15" customHeight="1" x14ac:dyDescent="0.2">
      <c r="A102" s="79" t="s">
        <v>518</v>
      </c>
      <c r="B102" s="53"/>
      <c r="C102" s="179"/>
      <c r="D102" s="179"/>
      <c r="E102" s="179"/>
      <c r="F102" s="179"/>
      <c r="G102" s="179"/>
      <c r="H102" s="179"/>
      <c r="I102" s="179"/>
      <c r="J102" s="179"/>
      <c r="K102" s="179"/>
      <c r="L102" s="52"/>
    </row>
    <row r="103" spans="1:12" ht="15" customHeight="1" x14ac:dyDescent="0.2">
      <c r="A103" s="53"/>
      <c r="B103" s="100" t="s">
        <v>245</v>
      </c>
      <c r="C103" s="179">
        <f>'SP civilistico'!C72</f>
        <v>0</v>
      </c>
      <c r="D103" s="179"/>
      <c r="E103" s="179">
        <f>'SP civilistico'!E72</f>
        <v>0</v>
      </c>
      <c r="F103" s="179"/>
      <c r="G103" s="179">
        <f>'SP civilistico'!G72</f>
        <v>0</v>
      </c>
      <c r="H103" s="179"/>
      <c r="I103" s="179">
        <f>'SP civilistico'!I72</f>
        <v>0</v>
      </c>
      <c r="J103" s="179"/>
      <c r="K103" s="179">
        <f>'SP civilistico'!K72</f>
        <v>0</v>
      </c>
      <c r="L103" s="52"/>
    </row>
    <row r="104" spans="1:12" ht="15" customHeight="1" x14ac:dyDescent="0.2">
      <c r="A104" s="53"/>
      <c r="B104" s="100" t="s">
        <v>246</v>
      </c>
      <c r="C104" s="179">
        <f>'SP civilistico'!C73</f>
        <v>0</v>
      </c>
      <c r="D104" s="179"/>
      <c r="E104" s="179">
        <f>'SP civilistico'!E73</f>
        <v>0</v>
      </c>
      <c r="F104" s="179"/>
      <c r="G104" s="179">
        <f>'SP civilistico'!G73</f>
        <v>0</v>
      </c>
      <c r="H104" s="179"/>
      <c r="I104" s="179">
        <f>'SP civilistico'!I73</f>
        <v>0</v>
      </c>
      <c r="J104" s="179"/>
      <c r="K104" s="179">
        <f>'SP civilistico'!K73</f>
        <v>0</v>
      </c>
      <c r="L104" s="52"/>
    </row>
    <row r="105" spans="1:12" ht="15" customHeight="1" x14ac:dyDescent="0.2">
      <c r="A105" s="242" t="s">
        <v>519</v>
      </c>
      <c r="B105" s="240"/>
      <c r="C105" s="179"/>
      <c r="D105" s="179"/>
      <c r="E105" s="179"/>
      <c r="F105" s="179"/>
      <c r="G105" s="179"/>
      <c r="H105" s="179"/>
      <c r="I105" s="179"/>
      <c r="J105" s="179"/>
      <c r="K105" s="179"/>
      <c r="L105" s="52"/>
    </row>
    <row r="106" spans="1:12" ht="15" customHeight="1" x14ac:dyDescent="0.2">
      <c r="A106" s="240"/>
      <c r="B106" s="241" t="s">
        <v>245</v>
      </c>
      <c r="C106" s="179">
        <f>'SP civilistico'!C75</f>
        <v>0</v>
      </c>
      <c r="D106" s="179"/>
      <c r="E106" s="179">
        <f>'SP civilistico'!E75</f>
        <v>0</v>
      </c>
      <c r="F106" s="179"/>
      <c r="G106" s="179">
        <f>'SP civilistico'!G75</f>
        <v>0</v>
      </c>
      <c r="H106" s="179"/>
      <c r="I106" s="179">
        <f>'SP civilistico'!I75</f>
        <v>0</v>
      </c>
      <c r="J106" s="179"/>
      <c r="K106" s="179">
        <f>'SP civilistico'!K75</f>
        <v>0</v>
      </c>
      <c r="L106" s="52"/>
    </row>
    <row r="107" spans="1:12" ht="15" customHeight="1" x14ac:dyDescent="0.2">
      <c r="A107" s="240"/>
      <c r="B107" s="241" t="s">
        <v>246</v>
      </c>
      <c r="C107" s="179">
        <f>'SP civilistico'!C76</f>
        <v>0</v>
      </c>
      <c r="D107" s="179"/>
      <c r="E107" s="179">
        <f>'SP civilistico'!E76</f>
        <v>0</v>
      </c>
      <c r="F107" s="179"/>
      <c r="G107" s="179">
        <f>'SP civilistico'!G76</f>
        <v>0</v>
      </c>
      <c r="H107" s="179"/>
      <c r="I107" s="179">
        <f>'SP civilistico'!I76</f>
        <v>0</v>
      </c>
      <c r="J107" s="179"/>
      <c r="K107" s="179">
        <f>'SP civilistico'!K76</f>
        <v>0</v>
      </c>
      <c r="L107" s="52"/>
    </row>
    <row r="108" spans="1:12" ht="15" customHeight="1" x14ac:dyDescent="0.2">
      <c r="A108" s="11" t="s">
        <v>304</v>
      </c>
      <c r="B108" s="11"/>
      <c r="C108" s="180">
        <f>SUM(C78:C107)</f>
        <v>0</v>
      </c>
      <c r="D108" s="180"/>
      <c r="E108" s="180">
        <f>SUM(E78:E107)</f>
        <v>0</v>
      </c>
      <c r="F108" s="180"/>
      <c r="G108" s="180">
        <f>SUM(G78:G107)</f>
        <v>0</v>
      </c>
      <c r="H108" s="180"/>
      <c r="I108" s="180">
        <f>SUM(I78:I107)</f>
        <v>0</v>
      </c>
      <c r="J108" s="180"/>
      <c r="K108" s="180">
        <f>SUM(K78:K107)</f>
        <v>0</v>
      </c>
      <c r="L108" s="57"/>
    </row>
    <row r="109" spans="1:12" ht="15" customHeight="1" x14ac:dyDescent="0.2">
      <c r="A109" s="44" t="s">
        <v>305</v>
      </c>
      <c r="B109" s="44"/>
      <c r="C109" s="19"/>
      <c r="D109" s="19"/>
      <c r="E109" s="19"/>
      <c r="F109" s="19"/>
      <c r="G109" s="19"/>
      <c r="H109" s="19"/>
      <c r="I109" s="19"/>
      <c r="J109" s="19"/>
      <c r="K109" s="19"/>
      <c r="L109" s="2"/>
    </row>
    <row r="110" spans="1:12" ht="15" customHeight="1" x14ac:dyDescent="0.2">
      <c r="A110" s="44" t="s">
        <v>207</v>
      </c>
      <c r="B110" s="44"/>
      <c r="C110" s="19">
        <f>'SP civilistico'!C90</f>
        <v>0</v>
      </c>
      <c r="D110" s="19"/>
      <c r="E110" s="19">
        <f>'SP civilistico'!E90</f>
        <v>0</v>
      </c>
      <c r="F110" s="19"/>
      <c r="G110" s="19">
        <f>'SP civilistico'!G90</f>
        <v>0</v>
      </c>
      <c r="H110" s="19"/>
      <c r="I110" s="19">
        <f>'SP civilistico'!I90</f>
        <v>0</v>
      </c>
      <c r="J110" s="19"/>
      <c r="K110" s="19">
        <f>'SP civilistico'!K90</f>
        <v>0</v>
      </c>
      <c r="L110" s="2"/>
    </row>
    <row r="111" spans="1:12" ht="15" customHeight="1" x14ac:dyDescent="0.2">
      <c r="A111" s="44" t="s">
        <v>208</v>
      </c>
      <c r="B111" s="44"/>
      <c r="C111" s="19">
        <f>'SP civilistico'!C94+'SP civilistico'!C95</f>
        <v>0</v>
      </c>
      <c r="D111" s="19"/>
      <c r="E111" s="19">
        <f>'SP civilistico'!E94+'SP civilistico'!E95</f>
        <v>0</v>
      </c>
      <c r="F111" s="19"/>
      <c r="G111" s="19">
        <f>'SP civilistico'!G94+'SP civilistico'!G95</f>
        <v>0</v>
      </c>
      <c r="H111" s="19"/>
      <c r="I111" s="19">
        <f>'SP civilistico'!I94+'SP civilistico'!I95</f>
        <v>0</v>
      </c>
      <c r="J111" s="19"/>
      <c r="K111" s="19">
        <f>'SP civilistico'!K94+'SP civilistico'!K95</f>
        <v>0</v>
      </c>
      <c r="L111" s="2"/>
    </row>
    <row r="112" spans="1:12" ht="15" customHeight="1" x14ac:dyDescent="0.2">
      <c r="A112" s="44" t="s">
        <v>209</v>
      </c>
      <c r="B112" s="44"/>
      <c r="C112" s="19">
        <f>'SP civilistico'!C99+'SP civilistico'!C100</f>
        <v>0</v>
      </c>
      <c r="D112" s="19"/>
      <c r="E112" s="19">
        <f>'SP civilistico'!E99+'SP civilistico'!E100</f>
        <v>0</v>
      </c>
      <c r="F112" s="19"/>
      <c r="G112" s="19">
        <f>'SP civilistico'!G99+'SP civilistico'!G100</f>
        <v>0</v>
      </c>
      <c r="H112" s="19"/>
      <c r="I112" s="19">
        <f>'SP civilistico'!I99+'SP civilistico'!I100</f>
        <v>0</v>
      </c>
      <c r="J112" s="19"/>
      <c r="K112" s="19">
        <f>'SP civilistico'!K99+'SP civilistico'!K100</f>
        <v>0</v>
      </c>
      <c r="L112" s="2"/>
    </row>
    <row r="113" spans="1:12" ht="15" customHeight="1" x14ac:dyDescent="0.2">
      <c r="A113" s="44" t="s">
        <v>210</v>
      </c>
      <c r="B113" s="44"/>
      <c r="C113" s="19">
        <f>'SP civilistico'!C104+'SP civilistico'!C105</f>
        <v>0</v>
      </c>
      <c r="D113" s="19"/>
      <c r="E113" s="19">
        <f>'SP civilistico'!E104+'SP civilistico'!E105</f>
        <v>0</v>
      </c>
      <c r="F113" s="19"/>
      <c r="G113" s="19">
        <f>'SP civilistico'!G104+'SP civilistico'!G105</f>
        <v>0</v>
      </c>
      <c r="H113" s="19"/>
      <c r="I113" s="19">
        <f>'SP civilistico'!I104+'SP civilistico'!I105</f>
        <v>0</v>
      </c>
      <c r="J113" s="19"/>
      <c r="K113" s="19">
        <f>'SP civilistico'!K104+'SP civilistico'!K105</f>
        <v>0</v>
      </c>
      <c r="L113" s="2"/>
    </row>
    <row r="114" spans="1:12" ht="15" customHeight="1" x14ac:dyDescent="0.2">
      <c r="A114" s="45" t="s">
        <v>520</v>
      </c>
      <c r="B114" s="44"/>
      <c r="C114" s="19">
        <f>+'SP civilistico'!C109+'SP civilistico'!C110</f>
        <v>0</v>
      </c>
      <c r="D114" s="19"/>
      <c r="E114" s="19">
        <f>+'SP civilistico'!E109+'SP civilistico'!E110</f>
        <v>0</v>
      </c>
      <c r="F114" s="19"/>
      <c r="G114" s="19">
        <f>+'SP civilistico'!G109+'SP civilistico'!G110</f>
        <v>0</v>
      </c>
      <c r="H114" s="19"/>
      <c r="I114" s="19">
        <f>+'SP civilistico'!I109+'SP civilistico'!I110</f>
        <v>0</v>
      </c>
      <c r="J114" s="19"/>
      <c r="K114" s="19">
        <f>+'SP civilistico'!K109+'SP civilistico'!K110</f>
        <v>0</v>
      </c>
      <c r="L114" s="2"/>
    </row>
    <row r="115" spans="1:12" ht="15" customHeight="1" x14ac:dyDescent="0.2">
      <c r="A115" s="45" t="s">
        <v>538</v>
      </c>
      <c r="B115" s="44"/>
      <c r="C115" s="19">
        <f>+'SP civilistico'!C114+'SP civilistico'!C115</f>
        <v>0</v>
      </c>
      <c r="D115" s="19"/>
      <c r="E115" s="19">
        <f>+'SP civilistico'!E114+'SP civilistico'!E115</f>
        <v>0</v>
      </c>
      <c r="F115" s="19"/>
      <c r="G115" s="19">
        <f>+'SP civilistico'!G114+'SP civilistico'!G115</f>
        <v>0</v>
      </c>
      <c r="H115" s="19"/>
      <c r="I115" s="19">
        <f>+'SP civilistico'!I114+'SP civilistico'!I115</f>
        <v>0</v>
      </c>
      <c r="J115" s="19"/>
      <c r="K115" s="19">
        <f>+'SP civilistico'!K114+'SP civilistico'!K115</f>
        <v>0</v>
      </c>
      <c r="L115" s="2"/>
    </row>
    <row r="116" spans="1:12" ht="15" customHeight="1" x14ac:dyDescent="0.2">
      <c r="A116" s="45" t="s">
        <v>539</v>
      </c>
      <c r="B116" s="44"/>
      <c r="C116" s="19">
        <f>+'SP civilistico'!C119+'SP civilistico'!C120</f>
        <v>0</v>
      </c>
      <c r="D116" s="19"/>
      <c r="E116" s="19">
        <f>+'SP civilistico'!E119+'SP civilistico'!E120</f>
        <v>0</v>
      </c>
      <c r="F116" s="19"/>
      <c r="G116" s="19">
        <f>+'SP civilistico'!G119+'SP civilistico'!G120</f>
        <v>0</v>
      </c>
      <c r="H116" s="19"/>
      <c r="I116" s="19">
        <f>+'SP civilistico'!I119+'SP civilistico'!I120</f>
        <v>0</v>
      </c>
      <c r="J116" s="19"/>
      <c r="K116" s="19">
        <f>+'SP civilistico'!K119+'SP civilistico'!K120</f>
        <v>0</v>
      </c>
      <c r="L116" s="2"/>
    </row>
    <row r="117" spans="1:12" ht="15" customHeight="1" x14ac:dyDescent="0.2">
      <c r="A117" s="58" t="s">
        <v>521</v>
      </c>
      <c r="B117" s="58"/>
      <c r="C117" s="19">
        <f>'SP civilistico'!C124+'SP civilistico'!C125</f>
        <v>0</v>
      </c>
      <c r="D117" s="19"/>
      <c r="E117" s="19">
        <f>'SP civilistico'!E124+'SP civilistico'!E125</f>
        <v>0</v>
      </c>
      <c r="F117" s="19"/>
      <c r="G117" s="19">
        <f>'SP civilistico'!G124+'SP civilistico'!G125</f>
        <v>0</v>
      </c>
      <c r="H117" s="19"/>
      <c r="I117" s="19">
        <f>'SP civilistico'!I124+'SP civilistico'!I125</f>
        <v>0</v>
      </c>
      <c r="J117" s="19"/>
      <c r="K117" s="19">
        <f>'SP civilistico'!K124+'SP civilistico'!K125</f>
        <v>0</v>
      </c>
      <c r="L117" s="2"/>
    </row>
    <row r="118" spans="1:12" ht="15" customHeight="1" x14ac:dyDescent="0.2">
      <c r="A118" s="59" t="s">
        <v>306</v>
      </c>
      <c r="B118" s="59"/>
      <c r="C118" s="181">
        <f>'SP civilistico'!C7</f>
        <v>0</v>
      </c>
      <c r="D118" s="181"/>
      <c r="E118" s="181">
        <f>'SP civilistico'!E7</f>
        <v>0</v>
      </c>
      <c r="F118" s="181"/>
      <c r="G118" s="181">
        <f>'SP civilistico'!G7</f>
        <v>0</v>
      </c>
      <c r="H118" s="181"/>
      <c r="I118" s="181">
        <f>'SP civilistico'!I7</f>
        <v>0</v>
      </c>
      <c r="J118" s="181"/>
      <c r="K118" s="181">
        <f>'SP civilistico'!K7</f>
        <v>0</v>
      </c>
      <c r="L118" s="60"/>
    </row>
    <row r="119" spans="1:12" ht="15" customHeight="1" x14ac:dyDescent="0.2">
      <c r="A119" s="11" t="s">
        <v>307</v>
      </c>
      <c r="B119" s="11"/>
      <c r="C119" s="20">
        <f>SUM(C110:C118)</f>
        <v>0</v>
      </c>
      <c r="D119" s="20"/>
      <c r="E119" s="20">
        <f>SUM(E110:E118)</f>
        <v>0</v>
      </c>
      <c r="F119" s="20"/>
      <c r="G119" s="20">
        <f>SUM(G110:G118)</f>
        <v>0</v>
      </c>
      <c r="H119" s="20"/>
      <c r="I119" s="20">
        <f>SUM(I110:I118)</f>
        <v>0</v>
      </c>
      <c r="J119" s="20"/>
      <c r="K119" s="20">
        <f>SUM(K110:K118)</f>
        <v>0</v>
      </c>
      <c r="L119" s="4"/>
    </row>
    <row r="120" spans="1:12" ht="15" customHeight="1" x14ac:dyDescent="0.2">
      <c r="A120" s="11" t="s">
        <v>308</v>
      </c>
      <c r="B120" s="11"/>
      <c r="C120" s="20">
        <f>C68+C75+C108+C119</f>
        <v>0</v>
      </c>
      <c r="D120" s="20"/>
      <c r="E120" s="20">
        <f>E68+E75+E108+E119</f>
        <v>0</v>
      </c>
      <c r="F120" s="20"/>
      <c r="G120" s="20">
        <f>G68+G75+G108+G119</f>
        <v>0</v>
      </c>
      <c r="H120" s="20"/>
      <c r="I120" s="20">
        <f>I68+I75+I108+I119</f>
        <v>0</v>
      </c>
      <c r="J120" s="20"/>
      <c r="K120" s="20">
        <f>K68+K75+K108+K119</f>
        <v>0</v>
      </c>
      <c r="L120" s="4"/>
    </row>
    <row r="121" spans="1:12" ht="15" customHeight="1" x14ac:dyDescent="0.2">
      <c r="A121" s="11" t="s">
        <v>223</v>
      </c>
      <c r="B121" s="11"/>
      <c r="C121" s="20">
        <f>C120+C58</f>
        <v>0</v>
      </c>
      <c r="D121" s="20"/>
      <c r="E121" s="20">
        <f>E120+E58</f>
        <v>0</v>
      </c>
      <c r="F121" s="20"/>
      <c r="G121" s="20">
        <f>G120+G58</f>
        <v>0</v>
      </c>
      <c r="H121" s="20"/>
      <c r="I121" s="20">
        <f>I120+I58</f>
        <v>0</v>
      </c>
      <c r="J121" s="20"/>
      <c r="K121" s="20">
        <f>K120+K58</f>
        <v>0</v>
      </c>
      <c r="L121" s="4"/>
    </row>
    <row r="122" spans="1:12" ht="15" customHeight="1" x14ac:dyDescent="0.2">
      <c r="A122" s="61"/>
      <c r="B122" s="61"/>
      <c r="C122" s="19"/>
      <c r="D122" s="19"/>
      <c r="E122" s="19"/>
      <c r="F122" s="19"/>
      <c r="G122" s="19"/>
      <c r="H122" s="19"/>
      <c r="I122" s="19"/>
      <c r="J122" s="19"/>
      <c r="K122" s="19"/>
      <c r="L122" s="2"/>
    </row>
    <row r="123" spans="1:12" ht="15" customHeight="1" x14ac:dyDescent="0.2">
      <c r="A123" s="61" t="s">
        <v>309</v>
      </c>
      <c r="B123" s="61"/>
      <c r="C123" s="19">
        <f>'SP civilistico'!C197</f>
        <v>0</v>
      </c>
      <c r="D123" s="19"/>
      <c r="E123" s="19">
        <f>'SP civilistico'!E197</f>
        <v>0</v>
      </c>
      <c r="F123" s="19"/>
      <c r="G123" s="19">
        <f>'SP civilistico'!G197</f>
        <v>0</v>
      </c>
      <c r="H123" s="19"/>
      <c r="I123" s="19">
        <f>'SP civilistico'!I197</f>
        <v>0</v>
      </c>
      <c r="J123" s="19"/>
      <c r="K123" s="19">
        <f>'SP civilistico'!K197</f>
        <v>0</v>
      </c>
      <c r="L123" s="2"/>
    </row>
    <row r="124" spans="1:12" ht="15" customHeight="1" x14ac:dyDescent="0.2">
      <c r="A124" s="61" t="s">
        <v>161</v>
      </c>
      <c r="B124" s="61"/>
      <c r="C124" s="19">
        <f>+'SP civilistico'!C194</f>
        <v>0</v>
      </c>
      <c r="D124" s="19"/>
      <c r="E124" s="19">
        <f>+'SP civilistico'!E194</f>
        <v>0</v>
      </c>
      <c r="F124" s="19"/>
      <c r="G124" s="19">
        <f>+'SP civilistico'!G194</f>
        <v>0</v>
      </c>
      <c r="H124" s="19"/>
      <c r="I124" s="19">
        <f>+'SP civilistico'!I194</f>
        <v>0</v>
      </c>
      <c r="J124" s="19"/>
      <c r="K124" s="19">
        <f>+'SP civilistico'!K194</f>
        <v>0</v>
      </c>
      <c r="L124" s="2"/>
    </row>
    <row r="125" spans="1:12" ht="15" customHeight="1" x14ac:dyDescent="0.2">
      <c r="A125" s="61" t="s">
        <v>310</v>
      </c>
      <c r="B125" s="61"/>
      <c r="C125" s="19">
        <f>'SP civilistico'!C200</f>
        <v>0</v>
      </c>
      <c r="D125" s="19"/>
      <c r="E125" s="19">
        <f>'SP civilistico'!E200</f>
        <v>0</v>
      </c>
      <c r="F125" s="19"/>
      <c r="G125" s="19">
        <f>'SP civilistico'!G200</f>
        <v>0</v>
      </c>
      <c r="H125" s="19"/>
      <c r="I125" s="19">
        <f>'SP civilistico'!I200</f>
        <v>0</v>
      </c>
      <c r="J125" s="19"/>
      <c r="K125" s="19">
        <f>'SP civilistico'!K200</f>
        <v>0</v>
      </c>
      <c r="L125" s="2"/>
    </row>
    <row r="126" spans="1:12" ht="15" customHeight="1" x14ac:dyDescent="0.2">
      <c r="A126" s="61" t="s">
        <v>311</v>
      </c>
      <c r="B126" s="61"/>
      <c r="C126" s="19">
        <f>'SP civilistico'!C188</f>
        <v>0</v>
      </c>
      <c r="D126" s="19"/>
      <c r="E126" s="19">
        <f>'SP civilistico'!E188</f>
        <v>0</v>
      </c>
      <c r="F126" s="19"/>
      <c r="G126" s="19">
        <f>'SP civilistico'!G188</f>
        <v>0</v>
      </c>
      <c r="H126" s="19"/>
      <c r="I126" s="19">
        <f>'SP civilistico'!I188</f>
        <v>0</v>
      </c>
      <c r="J126" s="19"/>
      <c r="K126" s="19">
        <f>'SP civilistico'!K188</f>
        <v>0</v>
      </c>
      <c r="L126" s="2"/>
    </row>
    <row r="127" spans="1:12" ht="15" customHeight="1" x14ac:dyDescent="0.2">
      <c r="A127" s="62" t="s">
        <v>312</v>
      </c>
      <c r="B127" s="62"/>
      <c r="C127" s="19">
        <f>'SP civilistico'!C191</f>
        <v>0</v>
      </c>
      <c r="D127" s="19"/>
      <c r="E127" s="19">
        <f>'SP civilistico'!E191</f>
        <v>0</v>
      </c>
      <c r="F127" s="19"/>
      <c r="G127" s="19">
        <f>'SP civilistico'!G191</f>
        <v>0</v>
      </c>
      <c r="H127" s="19"/>
      <c r="I127" s="19">
        <f>'SP civilistico'!I191</f>
        <v>0</v>
      </c>
      <c r="J127" s="19"/>
      <c r="K127" s="19">
        <f>'SP civilistico'!K191</f>
        <v>0</v>
      </c>
      <c r="L127" s="2"/>
    </row>
    <row r="128" spans="1:12" ht="13.5" customHeight="1" x14ac:dyDescent="0.2">
      <c r="A128" s="62" t="s">
        <v>313</v>
      </c>
      <c r="B128" s="62"/>
      <c r="C128" s="19"/>
      <c r="D128" s="19"/>
      <c r="E128" s="19"/>
      <c r="F128" s="19"/>
      <c r="G128" s="19"/>
      <c r="H128" s="19"/>
      <c r="I128" s="19"/>
      <c r="J128" s="19"/>
      <c r="K128" s="19"/>
      <c r="L128" s="2"/>
    </row>
    <row r="129" spans="1:12" ht="15" customHeight="1" x14ac:dyDescent="0.2">
      <c r="A129" s="50" t="s">
        <v>314</v>
      </c>
      <c r="B129" s="50"/>
      <c r="C129" s="182">
        <f>'SP civilistico'!C209</f>
        <v>0</v>
      </c>
      <c r="D129" s="182"/>
      <c r="E129" s="182">
        <f>'SP civilistico'!E209</f>
        <v>0</v>
      </c>
      <c r="F129" s="182"/>
      <c r="G129" s="182">
        <f>'SP civilistico'!G209</f>
        <v>0</v>
      </c>
      <c r="H129" s="182"/>
      <c r="I129" s="182">
        <f>'SP civilistico'!I209</f>
        <v>0</v>
      </c>
      <c r="J129" s="182"/>
      <c r="K129" s="182">
        <f>'SP civilistico'!K209</f>
        <v>0</v>
      </c>
      <c r="L129" s="63"/>
    </row>
    <row r="130" spans="1:12" ht="15" customHeight="1" x14ac:dyDescent="0.2">
      <c r="A130" s="50" t="s">
        <v>315</v>
      </c>
      <c r="B130" s="50"/>
      <c r="C130" s="182">
        <f>'SP civilistico'!C214</f>
        <v>0</v>
      </c>
      <c r="D130" s="182"/>
      <c r="E130" s="182">
        <f>'SP civilistico'!E214</f>
        <v>0</v>
      </c>
      <c r="F130" s="182"/>
      <c r="G130" s="182">
        <f>'SP civilistico'!G214</f>
        <v>0</v>
      </c>
      <c r="H130" s="182"/>
      <c r="I130" s="182">
        <f>'SP civilistico'!I214</f>
        <v>0</v>
      </c>
      <c r="J130" s="182"/>
      <c r="K130" s="182">
        <f>'SP civilistico'!K214</f>
        <v>0</v>
      </c>
      <c r="L130" s="63"/>
    </row>
    <row r="131" spans="1:12" ht="15" customHeight="1" x14ac:dyDescent="0.2">
      <c r="A131" s="50" t="s">
        <v>316</v>
      </c>
      <c r="B131" s="50"/>
      <c r="C131" s="182">
        <f>'SP civilistico'!C219</f>
        <v>0</v>
      </c>
      <c r="D131" s="182"/>
      <c r="E131" s="182">
        <f>'SP civilistico'!E219</f>
        <v>0</v>
      </c>
      <c r="F131" s="182"/>
      <c r="G131" s="182">
        <f>'SP civilistico'!G219</f>
        <v>0</v>
      </c>
      <c r="H131" s="182"/>
      <c r="I131" s="182">
        <f>'SP civilistico'!I219</f>
        <v>0</v>
      </c>
      <c r="J131" s="182"/>
      <c r="K131" s="182">
        <f>'SP civilistico'!K219</f>
        <v>0</v>
      </c>
      <c r="L131" s="63"/>
    </row>
    <row r="132" spans="1:12" ht="15" customHeight="1" x14ac:dyDescent="0.2">
      <c r="A132" s="50" t="s">
        <v>317</v>
      </c>
      <c r="B132" s="50"/>
      <c r="C132" s="182">
        <f>'SP civilistico'!C224</f>
        <v>0</v>
      </c>
      <c r="D132" s="182"/>
      <c r="E132" s="182">
        <f>'SP civilistico'!E224</f>
        <v>0</v>
      </c>
      <c r="F132" s="182"/>
      <c r="G132" s="182">
        <f>'SP civilistico'!G224</f>
        <v>0</v>
      </c>
      <c r="H132" s="182"/>
      <c r="I132" s="182">
        <f>'SP civilistico'!I224</f>
        <v>0</v>
      </c>
      <c r="J132" s="182"/>
      <c r="K132" s="182">
        <f>'SP civilistico'!K224</f>
        <v>0</v>
      </c>
      <c r="L132" s="63"/>
    </row>
    <row r="133" spans="1:12" ht="15" customHeight="1" x14ac:dyDescent="0.2">
      <c r="A133" s="58" t="s">
        <v>544</v>
      </c>
      <c r="B133" s="50"/>
      <c r="C133" s="182">
        <f>+'SP civilistico'!C229</f>
        <v>0</v>
      </c>
      <c r="D133" s="182"/>
      <c r="E133" s="182">
        <f>+'SP civilistico'!E229</f>
        <v>0</v>
      </c>
      <c r="F133" s="182"/>
      <c r="G133" s="182">
        <f>+'SP civilistico'!G229</f>
        <v>0</v>
      </c>
      <c r="H133" s="182"/>
      <c r="I133" s="182">
        <f>+'SP civilistico'!I229</f>
        <v>0</v>
      </c>
      <c r="J133" s="182"/>
      <c r="K133" s="182">
        <f>+'SP civilistico'!K229</f>
        <v>0</v>
      </c>
      <c r="L133" s="63"/>
    </row>
    <row r="134" spans="1:12" ht="15" customHeight="1" x14ac:dyDescent="0.2">
      <c r="A134" s="50" t="s">
        <v>318</v>
      </c>
      <c r="B134" s="50"/>
      <c r="C134" s="19">
        <f>'SP civilistico'!C240</f>
        <v>0</v>
      </c>
      <c r="D134" s="19"/>
      <c r="E134" s="19">
        <f>'SP civilistico'!E240</f>
        <v>0</v>
      </c>
      <c r="F134" s="19"/>
      <c r="G134" s="19">
        <f>'SP civilistico'!G240</f>
        <v>0</v>
      </c>
      <c r="H134" s="19"/>
      <c r="I134" s="19">
        <f>'SP civilistico'!I240</f>
        <v>0</v>
      </c>
      <c r="J134" s="19"/>
      <c r="K134" s="19">
        <f>'SP civilistico'!K240</f>
        <v>0</v>
      </c>
      <c r="L134" s="2"/>
    </row>
    <row r="135" spans="1:12" ht="15" customHeight="1" x14ac:dyDescent="0.2">
      <c r="A135" s="64" t="s">
        <v>456</v>
      </c>
      <c r="B135" s="64"/>
      <c r="C135" s="183">
        <f>SUM(C123:C134)</f>
        <v>0</v>
      </c>
      <c r="D135" s="183"/>
      <c r="E135" s="183">
        <f>SUM(E123:E134)</f>
        <v>0</v>
      </c>
      <c r="F135" s="183"/>
      <c r="G135" s="183">
        <f>SUM(G123:G134)</f>
        <v>0</v>
      </c>
      <c r="H135" s="183"/>
      <c r="I135" s="183">
        <f>SUM(I123:I134)</f>
        <v>0</v>
      </c>
      <c r="J135" s="183"/>
      <c r="K135" s="183">
        <f>SUM(K123:K134)</f>
        <v>0</v>
      </c>
      <c r="L135" s="65"/>
    </row>
    <row r="136" spans="1:12" ht="15" customHeight="1" x14ac:dyDescent="0.2">
      <c r="A136" s="62" t="s">
        <v>319</v>
      </c>
      <c r="B136" s="62"/>
      <c r="C136" s="19"/>
      <c r="D136" s="19"/>
      <c r="E136" s="19"/>
      <c r="F136" s="19"/>
      <c r="G136" s="19"/>
      <c r="H136" s="19"/>
      <c r="I136" s="19"/>
      <c r="J136" s="19"/>
      <c r="K136" s="19"/>
      <c r="L136" s="2"/>
    </row>
    <row r="137" spans="1:12" ht="15" customHeight="1" x14ac:dyDescent="0.2">
      <c r="A137" s="50" t="s">
        <v>320</v>
      </c>
      <c r="B137" s="50"/>
      <c r="C137" s="19">
        <f>'SP civilistico'!C203</f>
        <v>0</v>
      </c>
      <c r="D137" s="19"/>
      <c r="E137" s="19">
        <f>'SP civilistico'!E203</f>
        <v>0</v>
      </c>
      <c r="F137" s="19"/>
      <c r="G137" s="19">
        <f>'SP civilistico'!G203</f>
        <v>0</v>
      </c>
      <c r="H137" s="19"/>
      <c r="I137" s="19">
        <f>'SP civilistico'!I203</f>
        <v>0</v>
      </c>
      <c r="J137" s="19"/>
      <c r="K137" s="19">
        <f>'SP civilistico'!K203</f>
        <v>0</v>
      </c>
      <c r="L137" s="2"/>
    </row>
    <row r="138" spans="1:12" ht="15" customHeight="1" x14ac:dyDescent="0.2">
      <c r="A138" s="50" t="s">
        <v>321</v>
      </c>
      <c r="B138" s="50"/>
      <c r="C138" s="19">
        <f>'SP civilistico'!C206</f>
        <v>0</v>
      </c>
      <c r="D138" s="19"/>
      <c r="E138" s="19">
        <f>'SP civilistico'!E206</f>
        <v>0</v>
      </c>
      <c r="F138" s="19"/>
      <c r="G138" s="19">
        <f>'SP civilistico'!G206</f>
        <v>0</v>
      </c>
      <c r="H138" s="19"/>
      <c r="I138" s="19">
        <f>'SP civilistico'!I206</f>
        <v>0</v>
      </c>
      <c r="J138" s="19"/>
      <c r="K138" s="19">
        <f>'SP civilistico'!K206</f>
        <v>0</v>
      </c>
      <c r="L138" s="2"/>
    </row>
    <row r="139" spans="1:12" ht="15" customHeight="1" x14ac:dyDescent="0.2">
      <c r="A139" s="50" t="s">
        <v>314</v>
      </c>
      <c r="B139" s="50"/>
      <c r="C139" s="19">
        <f>'SP civilistico'!C210</f>
        <v>0</v>
      </c>
      <c r="D139" s="19"/>
      <c r="E139" s="19">
        <f>'SP civilistico'!E210</f>
        <v>0</v>
      </c>
      <c r="F139" s="19"/>
      <c r="G139" s="19">
        <f>'SP civilistico'!G210</f>
        <v>0</v>
      </c>
      <c r="H139" s="19"/>
      <c r="I139" s="19">
        <f>'SP civilistico'!I210</f>
        <v>0</v>
      </c>
      <c r="J139" s="19"/>
      <c r="K139" s="19">
        <f>'SP civilistico'!K210</f>
        <v>0</v>
      </c>
      <c r="L139" s="2"/>
    </row>
    <row r="140" spans="1:12" ht="15" customHeight="1" x14ac:dyDescent="0.2">
      <c r="A140" s="50" t="s">
        <v>315</v>
      </c>
      <c r="B140" s="50"/>
      <c r="C140" s="19">
        <f>'SP civilistico'!C215</f>
        <v>0</v>
      </c>
      <c r="D140" s="19"/>
      <c r="E140" s="19">
        <f>'SP civilistico'!E215</f>
        <v>0</v>
      </c>
      <c r="F140" s="19"/>
      <c r="G140" s="19">
        <f>'SP civilistico'!G215</f>
        <v>0</v>
      </c>
      <c r="H140" s="19"/>
      <c r="I140" s="19">
        <f>'SP civilistico'!I215</f>
        <v>0</v>
      </c>
      <c r="J140" s="19"/>
      <c r="K140" s="19">
        <f>'SP civilistico'!K215</f>
        <v>0</v>
      </c>
      <c r="L140" s="2"/>
    </row>
    <row r="141" spans="1:12" ht="15" customHeight="1" x14ac:dyDescent="0.2">
      <c r="A141" s="50" t="s">
        <v>316</v>
      </c>
      <c r="B141" s="50"/>
      <c r="C141" s="19">
        <f>'SP civilistico'!C220</f>
        <v>0</v>
      </c>
      <c r="D141" s="19"/>
      <c r="E141" s="19">
        <f>'SP civilistico'!E220</f>
        <v>0</v>
      </c>
      <c r="F141" s="19"/>
      <c r="G141" s="19">
        <f>'SP civilistico'!G220</f>
        <v>0</v>
      </c>
      <c r="H141" s="19"/>
      <c r="I141" s="19">
        <f>'SP civilistico'!I220</f>
        <v>0</v>
      </c>
      <c r="J141" s="19"/>
      <c r="K141" s="19">
        <f>'SP civilistico'!K220</f>
        <v>0</v>
      </c>
      <c r="L141" s="2"/>
    </row>
    <row r="142" spans="1:12" ht="15" customHeight="1" x14ac:dyDescent="0.2">
      <c r="A142" s="50" t="s">
        <v>317</v>
      </c>
      <c r="B142" s="50"/>
      <c r="C142" s="19">
        <f>'SP civilistico'!C225</f>
        <v>0</v>
      </c>
      <c r="D142" s="19"/>
      <c r="E142" s="19">
        <f>'SP civilistico'!E225</f>
        <v>0</v>
      </c>
      <c r="F142" s="19"/>
      <c r="G142" s="19">
        <f>'SP civilistico'!G225</f>
        <v>0</v>
      </c>
      <c r="H142" s="19"/>
      <c r="I142" s="19">
        <f>'SP civilistico'!I225</f>
        <v>0</v>
      </c>
      <c r="J142" s="19"/>
      <c r="K142" s="19">
        <f>'SP civilistico'!K225</f>
        <v>0</v>
      </c>
      <c r="L142" s="2"/>
    </row>
    <row r="143" spans="1:12" ht="15" customHeight="1" x14ac:dyDescent="0.2">
      <c r="A143" s="58" t="s">
        <v>544</v>
      </c>
      <c r="B143" s="50"/>
      <c r="C143" s="182">
        <f>+'SP civilistico'!C230</f>
        <v>0</v>
      </c>
      <c r="D143" s="182"/>
      <c r="E143" s="182">
        <f>+'SP civilistico'!E230</f>
        <v>0</v>
      </c>
      <c r="F143" s="182"/>
      <c r="G143" s="182">
        <f>+'SP civilistico'!G230</f>
        <v>0</v>
      </c>
      <c r="H143" s="182"/>
      <c r="I143" s="182">
        <f>+'SP civilistico'!I230</f>
        <v>0</v>
      </c>
      <c r="J143" s="182"/>
      <c r="K143" s="182">
        <f>+'SP civilistico'!K230</f>
        <v>0</v>
      </c>
      <c r="L143" s="63"/>
    </row>
    <row r="144" spans="1:12" ht="15" customHeight="1" x14ac:dyDescent="0.2">
      <c r="A144" s="50" t="s">
        <v>322</v>
      </c>
      <c r="B144" s="50"/>
      <c r="C144" s="19">
        <f>'SP civilistico'!C234</f>
        <v>0</v>
      </c>
      <c r="D144" s="19"/>
      <c r="E144" s="19">
        <f>'SP civilistico'!E234</f>
        <v>0</v>
      </c>
      <c r="F144" s="19"/>
      <c r="G144" s="19">
        <f>'SP civilistico'!G234</f>
        <v>0</v>
      </c>
      <c r="H144" s="19"/>
      <c r="I144" s="19">
        <f>'SP civilistico'!I234</f>
        <v>0</v>
      </c>
      <c r="J144" s="19"/>
      <c r="K144" s="19">
        <f>'SP civilistico'!K234</f>
        <v>0</v>
      </c>
      <c r="L144" s="2"/>
    </row>
    <row r="145" spans="1:12" ht="15" customHeight="1" x14ac:dyDescent="0.2">
      <c r="A145" s="50" t="s">
        <v>323</v>
      </c>
      <c r="B145" s="50"/>
      <c r="C145" s="19">
        <f>'SP civilistico'!C237</f>
        <v>0</v>
      </c>
      <c r="D145" s="19"/>
      <c r="E145" s="19">
        <f>'SP civilistico'!E237</f>
        <v>0</v>
      </c>
      <c r="F145" s="19"/>
      <c r="G145" s="19">
        <f>'SP civilistico'!G237</f>
        <v>0</v>
      </c>
      <c r="H145" s="19"/>
      <c r="I145" s="19">
        <f>'SP civilistico'!I237</f>
        <v>0</v>
      </c>
      <c r="J145" s="19"/>
      <c r="K145" s="19">
        <f>'SP civilistico'!K237</f>
        <v>0</v>
      </c>
      <c r="L145" s="2"/>
    </row>
    <row r="146" spans="1:12" ht="15" customHeight="1" x14ac:dyDescent="0.2">
      <c r="A146" s="44" t="s">
        <v>324</v>
      </c>
      <c r="B146" s="44"/>
      <c r="C146" s="19">
        <f>'SP civilistico'!C241</f>
        <v>0</v>
      </c>
      <c r="D146" s="19"/>
      <c r="E146" s="19">
        <f>'SP civilistico'!E241</f>
        <v>0</v>
      </c>
      <c r="F146" s="19"/>
      <c r="G146" s="19">
        <f>'SP civilistico'!G241</f>
        <v>0</v>
      </c>
      <c r="H146" s="19"/>
      <c r="I146" s="19">
        <f>'SP civilistico'!I241</f>
        <v>0</v>
      </c>
      <c r="J146" s="19"/>
      <c r="K146" s="19">
        <f>'SP civilistico'!K241</f>
        <v>0</v>
      </c>
      <c r="L146" s="2"/>
    </row>
    <row r="147" spans="1:12" ht="15" customHeight="1" x14ac:dyDescent="0.2">
      <c r="A147" s="59" t="s">
        <v>294</v>
      </c>
      <c r="B147" s="59"/>
      <c r="C147" s="19">
        <f>'SP civilistico'!C245</f>
        <v>0</v>
      </c>
      <c r="D147" s="19"/>
      <c r="E147" s="19">
        <f>'SP civilistico'!E245</f>
        <v>0</v>
      </c>
      <c r="F147" s="19"/>
      <c r="G147" s="19">
        <f>'SP civilistico'!G245</f>
        <v>0</v>
      </c>
      <c r="H147" s="19"/>
      <c r="I147" s="19">
        <f>'SP civilistico'!I245</f>
        <v>0</v>
      </c>
      <c r="J147" s="19"/>
      <c r="K147" s="19">
        <f>'SP civilistico'!K245</f>
        <v>0</v>
      </c>
      <c r="L147" s="2"/>
    </row>
    <row r="148" spans="1:12" ht="15" customHeight="1" x14ac:dyDescent="0.2">
      <c r="A148" s="64" t="s">
        <v>457</v>
      </c>
      <c r="B148" s="64"/>
      <c r="C148" s="183">
        <f>SUM(C137:C147)</f>
        <v>0</v>
      </c>
      <c r="D148" s="183"/>
      <c r="E148" s="183">
        <f>SUM(E137:E147)</f>
        <v>0</v>
      </c>
      <c r="F148" s="183"/>
      <c r="G148" s="183">
        <f>SUM(G137:G147)</f>
        <v>0</v>
      </c>
      <c r="H148" s="183"/>
      <c r="I148" s="183">
        <f>SUM(I137:I147)</f>
        <v>0</v>
      </c>
      <c r="J148" s="183"/>
      <c r="K148" s="183">
        <f>SUM(K137:K147)</f>
        <v>0</v>
      </c>
      <c r="L148" s="65"/>
    </row>
    <row r="149" spans="1:12" ht="15" customHeight="1" x14ac:dyDescent="0.2">
      <c r="A149" s="11" t="s">
        <v>325</v>
      </c>
      <c r="B149" s="11"/>
      <c r="C149" s="20">
        <f>C135+C148</f>
        <v>0</v>
      </c>
      <c r="D149" s="20"/>
      <c r="E149" s="20">
        <f>E135+E148</f>
        <v>0</v>
      </c>
      <c r="F149" s="20"/>
      <c r="G149" s="20">
        <f>G135+G148</f>
        <v>0</v>
      </c>
      <c r="H149" s="20"/>
      <c r="I149" s="20">
        <f>I135+I148</f>
        <v>0</v>
      </c>
      <c r="J149" s="20"/>
      <c r="K149" s="20">
        <f>K135+K148</f>
        <v>0</v>
      </c>
      <c r="L149" s="4"/>
    </row>
    <row r="150" spans="1:12" ht="15" customHeight="1" x14ac:dyDescent="0.2">
      <c r="A150" s="11"/>
      <c r="B150" s="11"/>
      <c r="C150" s="20"/>
      <c r="D150" s="20"/>
      <c r="E150" s="20"/>
      <c r="F150" s="20"/>
      <c r="G150" s="20"/>
      <c r="H150" s="20"/>
      <c r="I150" s="20"/>
      <c r="J150" s="20"/>
      <c r="K150" s="20"/>
      <c r="L150" s="4"/>
    </row>
    <row r="151" spans="1:12" ht="15" customHeight="1" x14ac:dyDescent="0.2">
      <c r="A151" s="42" t="s">
        <v>326</v>
      </c>
      <c r="B151" s="42"/>
      <c r="C151" s="19">
        <f>'SP civilistico'!C198</f>
        <v>0</v>
      </c>
      <c r="D151" s="19"/>
      <c r="E151" s="19">
        <f>'SP civilistico'!E198</f>
        <v>0</v>
      </c>
      <c r="F151" s="19"/>
      <c r="G151" s="19">
        <f>'SP civilistico'!G198</f>
        <v>0</v>
      </c>
      <c r="H151" s="19"/>
      <c r="I151" s="19">
        <f>'SP civilistico'!I198</f>
        <v>0</v>
      </c>
      <c r="J151" s="19"/>
      <c r="K151" s="19">
        <f>'SP civilistico'!K198</f>
        <v>0</v>
      </c>
      <c r="L151" s="2"/>
    </row>
    <row r="152" spans="1:12" ht="15" customHeight="1" x14ac:dyDescent="0.2">
      <c r="A152" s="61" t="s">
        <v>161</v>
      </c>
      <c r="B152" s="61"/>
      <c r="C152" s="19">
        <f>+'SP civilistico'!C195</f>
        <v>0</v>
      </c>
      <c r="D152" s="19"/>
      <c r="E152" s="19">
        <f>+'SP civilistico'!E195</f>
        <v>0</v>
      </c>
      <c r="F152" s="19"/>
      <c r="G152" s="19">
        <f>+'SP civilistico'!G195</f>
        <v>0</v>
      </c>
      <c r="H152" s="19"/>
      <c r="I152" s="19">
        <f>+'SP civilistico'!I195</f>
        <v>0</v>
      </c>
      <c r="J152" s="19"/>
      <c r="K152" s="19">
        <f>+'SP civilistico'!K195</f>
        <v>0</v>
      </c>
      <c r="L152" s="2"/>
    </row>
    <row r="153" spans="1:12" ht="15" customHeight="1" x14ac:dyDescent="0.2">
      <c r="A153" s="61" t="s">
        <v>327</v>
      </c>
      <c r="B153" s="61"/>
      <c r="C153" s="19">
        <f>'SP civilistico'!C201</f>
        <v>0</v>
      </c>
      <c r="D153" s="19"/>
      <c r="E153" s="19">
        <f>'SP civilistico'!E201</f>
        <v>0</v>
      </c>
      <c r="F153" s="19"/>
      <c r="G153" s="19">
        <f>'SP civilistico'!G201</f>
        <v>0</v>
      </c>
      <c r="H153" s="19"/>
      <c r="I153" s="19">
        <f>'SP civilistico'!I201</f>
        <v>0</v>
      </c>
      <c r="J153" s="19"/>
      <c r="K153" s="19">
        <f>'SP civilistico'!K201</f>
        <v>0</v>
      </c>
      <c r="L153" s="2"/>
    </row>
    <row r="154" spans="1:12" ht="15" customHeight="1" x14ac:dyDescent="0.2">
      <c r="A154" s="61" t="s">
        <v>328</v>
      </c>
      <c r="B154" s="61"/>
      <c r="C154" s="19">
        <f>'SP civilistico'!C189</f>
        <v>0</v>
      </c>
      <c r="D154" s="19"/>
      <c r="E154" s="19">
        <f>'SP civilistico'!E189</f>
        <v>0</v>
      </c>
      <c r="F154" s="19"/>
      <c r="G154" s="19">
        <f>'SP civilistico'!G189</f>
        <v>0</v>
      </c>
      <c r="H154" s="19"/>
      <c r="I154" s="19">
        <f>'SP civilistico'!I189</f>
        <v>0</v>
      </c>
      <c r="J154" s="19"/>
      <c r="K154" s="19">
        <f>'SP civilistico'!K189</f>
        <v>0</v>
      </c>
      <c r="L154" s="2"/>
    </row>
    <row r="155" spans="1:12" ht="15" customHeight="1" x14ac:dyDescent="0.2">
      <c r="A155" s="62" t="s">
        <v>329</v>
      </c>
      <c r="B155" s="62"/>
      <c r="C155" s="19">
        <f>'SP civilistico'!C192</f>
        <v>0</v>
      </c>
      <c r="D155" s="19"/>
      <c r="E155" s="19">
        <f>'SP civilistico'!E192</f>
        <v>0</v>
      </c>
      <c r="F155" s="19"/>
      <c r="G155" s="19">
        <f>'SP civilistico'!G192</f>
        <v>0</v>
      </c>
      <c r="H155" s="19"/>
      <c r="I155" s="19">
        <f>'SP civilistico'!I192</f>
        <v>0</v>
      </c>
      <c r="J155" s="19"/>
      <c r="K155" s="19">
        <f>'SP civilistico'!K192</f>
        <v>0</v>
      </c>
      <c r="L155" s="2"/>
    </row>
    <row r="156" spans="1:12" ht="15" customHeight="1" x14ac:dyDescent="0.2">
      <c r="A156" s="62" t="s">
        <v>330</v>
      </c>
      <c r="B156" s="62"/>
      <c r="C156" s="19"/>
      <c r="D156" s="19"/>
      <c r="E156" s="19"/>
      <c r="F156" s="19"/>
      <c r="G156" s="19"/>
      <c r="H156" s="19"/>
      <c r="I156" s="19"/>
      <c r="J156" s="19"/>
      <c r="K156" s="19"/>
      <c r="L156" s="2"/>
    </row>
    <row r="157" spans="1:12" ht="15" customHeight="1" x14ac:dyDescent="0.2">
      <c r="A157" s="50" t="s">
        <v>314</v>
      </c>
      <c r="B157" s="50"/>
      <c r="C157" s="19">
        <f>'SP civilistico'!C211</f>
        <v>0</v>
      </c>
      <c r="D157" s="19"/>
      <c r="E157" s="19">
        <f>'SP civilistico'!E211</f>
        <v>0</v>
      </c>
      <c r="F157" s="19"/>
      <c r="G157" s="19">
        <f>'SP civilistico'!G211</f>
        <v>0</v>
      </c>
      <c r="H157" s="19"/>
      <c r="I157" s="19">
        <f>'SP civilistico'!I211</f>
        <v>0</v>
      </c>
      <c r="J157" s="19"/>
      <c r="K157" s="19">
        <f>'SP civilistico'!K211</f>
        <v>0</v>
      </c>
      <c r="L157" s="2"/>
    </row>
    <row r="158" spans="1:12" ht="15" customHeight="1" x14ac:dyDescent="0.2">
      <c r="A158" s="50" t="s">
        <v>315</v>
      </c>
      <c r="B158" s="50"/>
      <c r="C158" s="19">
        <f>'SP civilistico'!C216</f>
        <v>0</v>
      </c>
      <c r="D158" s="19"/>
      <c r="E158" s="19">
        <f>'SP civilistico'!E216</f>
        <v>0</v>
      </c>
      <c r="F158" s="19"/>
      <c r="G158" s="19">
        <f>'SP civilistico'!G216</f>
        <v>0</v>
      </c>
      <c r="H158" s="19"/>
      <c r="I158" s="19">
        <f>'SP civilistico'!I216</f>
        <v>0</v>
      </c>
      <c r="J158" s="19"/>
      <c r="K158" s="19">
        <f>'SP civilistico'!K216</f>
        <v>0</v>
      </c>
      <c r="L158" s="2"/>
    </row>
    <row r="159" spans="1:12" ht="15" customHeight="1" x14ac:dyDescent="0.2">
      <c r="A159" s="50" t="s">
        <v>316</v>
      </c>
      <c r="B159" s="50"/>
      <c r="C159" s="19">
        <f>'SP civilistico'!C221</f>
        <v>0</v>
      </c>
      <c r="D159" s="19"/>
      <c r="E159" s="19">
        <f>'SP civilistico'!E221</f>
        <v>0</v>
      </c>
      <c r="F159" s="19"/>
      <c r="G159" s="19">
        <f>'SP civilistico'!G221</f>
        <v>0</v>
      </c>
      <c r="H159" s="19"/>
      <c r="I159" s="19">
        <f>'SP civilistico'!I221</f>
        <v>0</v>
      </c>
      <c r="J159" s="19"/>
      <c r="K159" s="19">
        <f>'SP civilistico'!K221</f>
        <v>0</v>
      </c>
      <c r="L159" s="2"/>
    </row>
    <row r="160" spans="1:12" ht="15" customHeight="1" x14ac:dyDescent="0.2">
      <c r="A160" s="50" t="s">
        <v>317</v>
      </c>
      <c r="B160" s="50"/>
      <c r="C160" s="19">
        <f>'SP civilistico'!C226</f>
        <v>0</v>
      </c>
      <c r="D160" s="19"/>
      <c r="E160" s="19">
        <f>'SP civilistico'!E226</f>
        <v>0</v>
      </c>
      <c r="F160" s="19"/>
      <c r="G160" s="19">
        <f>'SP civilistico'!G226</f>
        <v>0</v>
      </c>
      <c r="H160" s="19"/>
      <c r="I160" s="19">
        <f>'SP civilistico'!I226</f>
        <v>0</v>
      </c>
      <c r="J160" s="19"/>
      <c r="K160" s="19">
        <f>'SP civilistico'!K226</f>
        <v>0</v>
      </c>
      <c r="L160" s="2"/>
    </row>
    <row r="161" spans="1:12" ht="15" customHeight="1" x14ac:dyDescent="0.2">
      <c r="A161" s="58" t="s">
        <v>544</v>
      </c>
      <c r="B161" s="50"/>
      <c r="C161" s="19">
        <f>+'SP civilistico'!C231</f>
        <v>0</v>
      </c>
      <c r="D161" s="19"/>
      <c r="E161" s="19">
        <f>+'SP civilistico'!E231</f>
        <v>0</v>
      </c>
      <c r="F161" s="19"/>
      <c r="G161" s="19">
        <f>+'SP civilistico'!G231</f>
        <v>0</v>
      </c>
      <c r="H161" s="19"/>
      <c r="I161" s="19">
        <f>+'SP civilistico'!I231</f>
        <v>0</v>
      </c>
      <c r="J161" s="19"/>
      <c r="K161" s="19">
        <f>+'SP civilistico'!K231</f>
        <v>0</v>
      </c>
      <c r="L161" s="2"/>
    </row>
    <row r="162" spans="1:12" ht="15" customHeight="1" x14ac:dyDescent="0.2">
      <c r="A162" s="50" t="s">
        <v>318</v>
      </c>
      <c r="B162" s="50"/>
      <c r="C162" s="19">
        <f>'SP civilistico'!C242</f>
        <v>0</v>
      </c>
      <c r="D162" s="19"/>
      <c r="E162" s="19">
        <f>'SP civilistico'!E242</f>
        <v>0</v>
      </c>
      <c r="F162" s="19"/>
      <c r="G162" s="19">
        <f>'SP civilistico'!G242</f>
        <v>0</v>
      </c>
      <c r="H162" s="19"/>
      <c r="I162" s="19">
        <f>'SP civilistico'!I242</f>
        <v>0</v>
      </c>
      <c r="J162" s="19"/>
      <c r="K162" s="19">
        <f>'SP civilistico'!K242</f>
        <v>0</v>
      </c>
      <c r="L162" s="2"/>
    </row>
    <row r="163" spans="1:12" ht="15" customHeight="1" x14ac:dyDescent="0.2">
      <c r="A163" s="64" t="s">
        <v>458</v>
      </c>
      <c r="B163" s="64"/>
      <c r="C163" s="183">
        <f>SUM(C151:C162)</f>
        <v>0</v>
      </c>
      <c r="D163" s="183"/>
      <c r="E163" s="183">
        <f>SUM(E151:E162)</f>
        <v>0</v>
      </c>
      <c r="F163" s="183"/>
      <c r="G163" s="183">
        <f>SUM(G151:G162)</f>
        <v>0</v>
      </c>
      <c r="H163" s="183"/>
      <c r="I163" s="183">
        <f>SUM(I151:I162)</f>
        <v>0</v>
      </c>
      <c r="J163" s="183"/>
      <c r="K163" s="183">
        <f>SUM(K151:K162)</f>
        <v>0</v>
      </c>
      <c r="L163" s="65"/>
    </row>
    <row r="164" spans="1:12" ht="15" customHeight="1" x14ac:dyDescent="0.2">
      <c r="A164" s="62" t="s">
        <v>331</v>
      </c>
      <c r="B164" s="62"/>
      <c r="C164" s="183"/>
      <c r="D164" s="183"/>
      <c r="E164" s="183"/>
      <c r="F164" s="183"/>
      <c r="G164" s="183"/>
      <c r="H164" s="183"/>
      <c r="I164" s="183"/>
      <c r="J164" s="183"/>
      <c r="K164" s="183"/>
      <c r="L164" s="65"/>
    </row>
    <row r="165" spans="1:12" ht="15" customHeight="1" x14ac:dyDescent="0.2">
      <c r="A165" s="50" t="s">
        <v>320</v>
      </c>
      <c r="B165" s="50"/>
      <c r="C165" s="19">
        <f>'SP civilistico'!C204</f>
        <v>0</v>
      </c>
      <c r="D165" s="19"/>
      <c r="E165" s="19">
        <f>'SP civilistico'!E204</f>
        <v>0</v>
      </c>
      <c r="F165" s="19"/>
      <c r="G165" s="19">
        <f>'SP civilistico'!G204</f>
        <v>0</v>
      </c>
      <c r="H165" s="19"/>
      <c r="I165" s="19">
        <f>'SP civilistico'!I204</f>
        <v>0</v>
      </c>
      <c r="J165" s="19"/>
      <c r="K165" s="19">
        <f>'SP civilistico'!K204</f>
        <v>0</v>
      </c>
      <c r="L165" s="2"/>
    </row>
    <row r="166" spans="1:12" ht="15" customHeight="1" x14ac:dyDescent="0.2">
      <c r="A166" s="50" t="s">
        <v>321</v>
      </c>
      <c r="B166" s="50"/>
      <c r="C166" s="19">
        <f>'SP civilistico'!C207</f>
        <v>0</v>
      </c>
      <c r="D166" s="19"/>
      <c r="E166" s="19">
        <f>'SP civilistico'!E207</f>
        <v>0</v>
      </c>
      <c r="F166" s="19"/>
      <c r="G166" s="19">
        <f>'SP civilistico'!G207</f>
        <v>0</v>
      </c>
      <c r="H166" s="19"/>
      <c r="I166" s="19">
        <f>'SP civilistico'!I207</f>
        <v>0</v>
      </c>
      <c r="J166" s="19"/>
      <c r="K166" s="19">
        <f>'SP civilistico'!K207</f>
        <v>0</v>
      </c>
      <c r="L166" s="2"/>
    </row>
    <row r="167" spans="1:12" ht="15" customHeight="1" x14ac:dyDescent="0.2">
      <c r="A167" s="50" t="s">
        <v>314</v>
      </c>
      <c r="B167" s="50"/>
      <c r="C167" s="19">
        <f>'SP civilistico'!C212</f>
        <v>0</v>
      </c>
      <c r="D167" s="19"/>
      <c r="E167" s="19">
        <f>'SP civilistico'!E212</f>
        <v>0</v>
      </c>
      <c r="F167" s="19"/>
      <c r="G167" s="19">
        <f>'SP civilistico'!G212</f>
        <v>0</v>
      </c>
      <c r="H167" s="19"/>
      <c r="I167" s="19">
        <f>'SP civilistico'!I212</f>
        <v>0</v>
      </c>
      <c r="J167" s="19"/>
      <c r="K167" s="19">
        <f>'SP civilistico'!K212</f>
        <v>0</v>
      </c>
      <c r="L167" s="2"/>
    </row>
    <row r="168" spans="1:12" ht="15" customHeight="1" x14ac:dyDescent="0.2">
      <c r="A168" s="50" t="s">
        <v>315</v>
      </c>
      <c r="B168" s="50"/>
      <c r="C168" s="19">
        <f>'SP civilistico'!C217</f>
        <v>0</v>
      </c>
      <c r="D168" s="19"/>
      <c r="E168" s="19">
        <f>'SP civilistico'!E217</f>
        <v>0</v>
      </c>
      <c r="F168" s="19"/>
      <c r="G168" s="19">
        <f>'SP civilistico'!G217</f>
        <v>0</v>
      </c>
      <c r="H168" s="19"/>
      <c r="I168" s="19">
        <f>'SP civilistico'!I217</f>
        <v>0</v>
      </c>
      <c r="J168" s="19"/>
      <c r="K168" s="19">
        <f>'SP civilistico'!K217</f>
        <v>0</v>
      </c>
      <c r="L168" s="2"/>
    </row>
    <row r="169" spans="1:12" ht="15" customHeight="1" x14ac:dyDescent="0.2">
      <c r="A169" s="50" t="s">
        <v>316</v>
      </c>
      <c r="B169" s="50"/>
      <c r="C169" s="19">
        <f>'SP civilistico'!C222</f>
        <v>0</v>
      </c>
      <c r="D169" s="19"/>
      <c r="E169" s="19">
        <f>'SP civilistico'!E222</f>
        <v>0</v>
      </c>
      <c r="F169" s="19"/>
      <c r="G169" s="19">
        <f>'SP civilistico'!G222</f>
        <v>0</v>
      </c>
      <c r="H169" s="19"/>
      <c r="I169" s="19">
        <f>'SP civilistico'!I222</f>
        <v>0</v>
      </c>
      <c r="J169" s="19"/>
      <c r="K169" s="19">
        <f>'SP civilistico'!K222</f>
        <v>0</v>
      </c>
      <c r="L169" s="2"/>
    </row>
    <row r="170" spans="1:12" ht="15" customHeight="1" x14ac:dyDescent="0.2">
      <c r="A170" s="50" t="s">
        <v>317</v>
      </c>
      <c r="B170" s="50"/>
      <c r="C170" s="19">
        <f>'SP civilistico'!C227</f>
        <v>0</v>
      </c>
      <c r="D170" s="19"/>
      <c r="E170" s="19">
        <f>'SP civilistico'!E227</f>
        <v>0</v>
      </c>
      <c r="F170" s="19"/>
      <c r="G170" s="19">
        <f>'SP civilistico'!G227</f>
        <v>0</v>
      </c>
      <c r="H170" s="19"/>
      <c r="I170" s="19">
        <f>'SP civilistico'!I227</f>
        <v>0</v>
      </c>
      <c r="J170" s="19"/>
      <c r="K170" s="19">
        <f>'SP civilistico'!K227</f>
        <v>0</v>
      </c>
      <c r="L170" s="2"/>
    </row>
    <row r="171" spans="1:12" ht="15" customHeight="1" x14ac:dyDescent="0.2">
      <c r="A171" s="58" t="s">
        <v>544</v>
      </c>
      <c r="B171" s="50"/>
      <c r="C171" s="19">
        <f>+'SP civilistico'!C232</f>
        <v>0</v>
      </c>
      <c r="D171" s="19"/>
      <c r="E171" s="19">
        <f>+'SP civilistico'!E232</f>
        <v>0</v>
      </c>
      <c r="F171" s="19"/>
      <c r="G171" s="19">
        <f>+'SP civilistico'!G232</f>
        <v>0</v>
      </c>
      <c r="H171" s="19"/>
      <c r="I171" s="19">
        <f>+'SP civilistico'!I232</f>
        <v>0</v>
      </c>
      <c r="J171" s="19"/>
      <c r="K171" s="19">
        <f>+'SP civilistico'!K232</f>
        <v>0</v>
      </c>
      <c r="L171" s="2"/>
    </row>
    <row r="172" spans="1:12" ht="15" customHeight="1" x14ac:dyDescent="0.2">
      <c r="A172" s="50" t="s">
        <v>322</v>
      </c>
      <c r="B172" s="50"/>
      <c r="C172" s="19">
        <f>'SP civilistico'!C235</f>
        <v>0</v>
      </c>
      <c r="D172" s="19"/>
      <c r="E172" s="19">
        <f>'SP civilistico'!E235</f>
        <v>0</v>
      </c>
      <c r="F172" s="19"/>
      <c r="G172" s="19">
        <f>'SP civilistico'!G235</f>
        <v>0</v>
      </c>
      <c r="H172" s="19"/>
      <c r="I172" s="19">
        <f>'SP civilistico'!I235</f>
        <v>0</v>
      </c>
      <c r="J172" s="19"/>
      <c r="K172" s="19">
        <f>'SP civilistico'!K235</f>
        <v>0</v>
      </c>
      <c r="L172" s="2"/>
    </row>
    <row r="173" spans="1:12" ht="15" customHeight="1" x14ac:dyDescent="0.2">
      <c r="A173" s="50" t="s">
        <v>323</v>
      </c>
      <c r="B173" s="50"/>
      <c r="C173" s="19">
        <f>'SP civilistico'!C238</f>
        <v>0</v>
      </c>
      <c r="D173" s="19"/>
      <c r="E173" s="19">
        <f>'SP civilistico'!E238</f>
        <v>0</v>
      </c>
      <c r="F173" s="19"/>
      <c r="G173" s="19">
        <f>'SP civilistico'!G238</f>
        <v>0</v>
      </c>
      <c r="H173" s="19"/>
      <c r="I173" s="19">
        <f>'SP civilistico'!I238</f>
        <v>0</v>
      </c>
      <c r="J173" s="19"/>
      <c r="K173" s="19">
        <f>'SP civilistico'!K238</f>
        <v>0</v>
      </c>
      <c r="L173" s="2"/>
    </row>
    <row r="174" spans="1:12" ht="15" customHeight="1" x14ac:dyDescent="0.2">
      <c r="A174" s="44" t="s">
        <v>324</v>
      </c>
      <c r="B174" s="44"/>
      <c r="C174" s="19">
        <f>'SP civilistico'!C243</f>
        <v>0</v>
      </c>
      <c r="D174" s="19"/>
      <c r="E174" s="19">
        <f>'SP civilistico'!E243</f>
        <v>0</v>
      </c>
      <c r="F174" s="19"/>
      <c r="G174" s="19">
        <f>'SP civilistico'!G243</f>
        <v>0</v>
      </c>
      <c r="H174" s="19"/>
      <c r="I174" s="19">
        <f>'SP civilistico'!I243</f>
        <v>0</v>
      </c>
      <c r="J174" s="19"/>
      <c r="K174" s="19">
        <f>'SP civilistico'!K243</f>
        <v>0</v>
      </c>
      <c r="L174" s="2"/>
    </row>
    <row r="175" spans="1:12" ht="15" customHeight="1" x14ac:dyDescent="0.2">
      <c r="A175" s="62" t="s">
        <v>332</v>
      </c>
      <c r="B175" s="62"/>
      <c r="C175" s="19"/>
      <c r="D175" s="19"/>
      <c r="E175" s="19"/>
      <c r="F175" s="19"/>
      <c r="G175" s="19"/>
      <c r="H175" s="19"/>
      <c r="I175" s="19"/>
      <c r="J175" s="19"/>
      <c r="K175" s="19"/>
      <c r="L175" s="2"/>
    </row>
    <row r="176" spans="1:12" ht="15" customHeight="1" x14ac:dyDescent="0.2">
      <c r="A176" s="50" t="s">
        <v>232</v>
      </c>
      <c r="B176" s="50"/>
      <c r="C176" s="178">
        <f>'SP civilistico'!C180</f>
        <v>0</v>
      </c>
      <c r="D176" s="178"/>
      <c r="E176" s="178">
        <f>'SP civilistico'!E180</f>
        <v>0</v>
      </c>
      <c r="F176" s="178"/>
      <c r="G176" s="178">
        <f>'SP civilistico'!G180</f>
        <v>0</v>
      </c>
      <c r="H176" s="178"/>
      <c r="I176" s="178">
        <f>'SP civilistico'!I180</f>
        <v>0</v>
      </c>
      <c r="J176" s="178"/>
      <c r="K176" s="178">
        <f>'SP civilistico'!K180</f>
        <v>0</v>
      </c>
      <c r="L176" s="49"/>
    </row>
    <row r="177" spans="1:12" ht="15" customHeight="1" x14ac:dyDescent="0.2">
      <c r="A177" s="50" t="s">
        <v>233</v>
      </c>
      <c r="B177" s="50"/>
      <c r="C177" s="178">
        <f>'SP civilistico'!C181</f>
        <v>0</v>
      </c>
      <c r="D177" s="178"/>
      <c r="E177" s="178">
        <f>'SP civilistico'!E181</f>
        <v>0</v>
      </c>
      <c r="F177" s="178"/>
      <c r="G177" s="178">
        <f>'SP civilistico'!G181</f>
        <v>0</v>
      </c>
      <c r="H177" s="178"/>
      <c r="I177" s="178">
        <f>'SP civilistico'!I181</f>
        <v>0</v>
      </c>
      <c r="J177" s="178"/>
      <c r="K177" s="178">
        <f>'SP civilistico'!K181</f>
        <v>0</v>
      </c>
      <c r="L177" s="49"/>
    </row>
    <row r="178" spans="1:12" ht="15" customHeight="1" x14ac:dyDescent="0.2">
      <c r="A178" s="58" t="s">
        <v>535</v>
      </c>
      <c r="B178" s="50"/>
      <c r="C178" s="178">
        <f>+'SP civilistico'!C182</f>
        <v>0</v>
      </c>
      <c r="D178" s="178"/>
      <c r="E178" s="178">
        <f>+'SP civilistico'!E182</f>
        <v>0</v>
      </c>
      <c r="F178" s="178"/>
      <c r="G178" s="178">
        <f>+'SP civilistico'!G182</f>
        <v>0</v>
      </c>
      <c r="H178" s="178"/>
      <c r="I178" s="178">
        <f>+'SP civilistico'!I182</f>
        <v>0</v>
      </c>
      <c r="J178" s="178"/>
      <c r="K178" s="178">
        <f>+'SP civilistico'!K182</f>
        <v>0</v>
      </c>
      <c r="L178" s="49"/>
    </row>
    <row r="179" spans="1:12" ht="15" customHeight="1" x14ac:dyDescent="0.2">
      <c r="A179" s="45" t="s">
        <v>545</v>
      </c>
      <c r="B179" s="44"/>
      <c r="C179" s="178">
        <f>'SP civilistico'!C183</f>
        <v>0</v>
      </c>
      <c r="D179" s="178"/>
      <c r="E179" s="178">
        <f>'SP civilistico'!E183</f>
        <v>0</v>
      </c>
      <c r="F179" s="178"/>
      <c r="G179" s="178">
        <f>'SP civilistico'!G183</f>
        <v>0</v>
      </c>
      <c r="H179" s="178"/>
      <c r="I179" s="178">
        <f>'SP civilistico'!I183</f>
        <v>0</v>
      </c>
      <c r="J179" s="178"/>
      <c r="K179" s="178">
        <f>'SP civilistico'!K183</f>
        <v>0</v>
      </c>
      <c r="L179" s="49"/>
    </row>
    <row r="180" spans="1:12" ht="15" customHeight="1" x14ac:dyDescent="0.2">
      <c r="A180" s="59" t="s">
        <v>333</v>
      </c>
      <c r="B180" s="59"/>
      <c r="C180" s="178">
        <f>'SP civilistico'!C185</f>
        <v>0</v>
      </c>
      <c r="D180" s="178"/>
      <c r="E180" s="178">
        <f>'SP civilistico'!E185</f>
        <v>0</v>
      </c>
      <c r="F180" s="178"/>
      <c r="G180" s="178">
        <f>'SP civilistico'!G185</f>
        <v>0</v>
      </c>
      <c r="H180" s="178"/>
      <c r="I180" s="178">
        <f>'SP civilistico'!I185</f>
        <v>0</v>
      </c>
      <c r="J180" s="178"/>
      <c r="K180" s="178">
        <f>'SP civilistico'!K185</f>
        <v>0</v>
      </c>
      <c r="L180" s="49"/>
    </row>
    <row r="181" spans="1:12" ht="15" customHeight="1" x14ac:dyDescent="0.2">
      <c r="A181" s="64" t="s">
        <v>459</v>
      </c>
      <c r="B181" s="64"/>
      <c r="C181" s="184">
        <f>SUM(C165:C180)</f>
        <v>0</v>
      </c>
      <c r="D181" s="184"/>
      <c r="E181" s="184">
        <f>SUM(E165:E180)</f>
        <v>0</v>
      </c>
      <c r="F181" s="184"/>
      <c r="G181" s="184">
        <f>SUM(G165:G180)</f>
        <v>0</v>
      </c>
      <c r="H181" s="184"/>
      <c r="I181" s="184">
        <f>SUM(I165:I180)</f>
        <v>0</v>
      </c>
      <c r="J181" s="184"/>
      <c r="K181" s="184">
        <f>SUM(K165:K180)</f>
        <v>0</v>
      </c>
      <c r="L181" s="66"/>
    </row>
    <row r="182" spans="1:12" ht="15" customHeight="1" x14ac:dyDescent="0.2">
      <c r="A182" s="11" t="s">
        <v>334</v>
      </c>
      <c r="B182" s="11"/>
      <c r="C182" s="20">
        <f>C163+C181</f>
        <v>0</v>
      </c>
      <c r="D182" s="20"/>
      <c r="E182" s="20">
        <f>E163+E181</f>
        <v>0</v>
      </c>
      <c r="F182" s="20"/>
      <c r="G182" s="20">
        <f>G163+G181</f>
        <v>0</v>
      </c>
      <c r="H182" s="20"/>
      <c r="I182" s="20">
        <f>I163+I181</f>
        <v>0</v>
      </c>
      <c r="J182" s="20"/>
      <c r="K182" s="20">
        <f>K163+K181</f>
        <v>0</v>
      </c>
      <c r="L182" s="4"/>
    </row>
    <row r="183" spans="1:12" ht="15" customHeight="1" x14ac:dyDescent="0.2">
      <c r="A183" s="11" t="s">
        <v>450</v>
      </c>
      <c r="B183" s="11"/>
      <c r="C183" s="20">
        <f>C149+C182</f>
        <v>0</v>
      </c>
      <c r="D183" s="20"/>
      <c r="E183" s="20">
        <f>E149+E182</f>
        <v>0</v>
      </c>
      <c r="F183" s="20"/>
      <c r="G183" s="20">
        <f>G149+G182</f>
        <v>0</v>
      </c>
      <c r="H183" s="20"/>
      <c r="I183" s="20">
        <f>I149+I182</f>
        <v>0</v>
      </c>
      <c r="J183" s="20"/>
      <c r="K183" s="20">
        <f>K149+K182</f>
        <v>0</v>
      </c>
      <c r="L183" s="4"/>
    </row>
    <row r="184" spans="1:12" ht="15" customHeight="1" x14ac:dyDescent="0.2">
      <c r="A184" s="42"/>
      <c r="B184" s="42"/>
      <c r="C184" s="20"/>
      <c r="D184" s="20"/>
      <c r="E184" s="20"/>
      <c r="F184" s="20"/>
      <c r="G184" s="20"/>
      <c r="H184" s="20"/>
      <c r="I184" s="20"/>
      <c r="J184" s="20"/>
      <c r="K184" s="20"/>
      <c r="L184" s="4"/>
    </row>
    <row r="185" spans="1:12" ht="15" customHeight="1" x14ac:dyDescent="0.2">
      <c r="A185" s="50" t="s">
        <v>335</v>
      </c>
      <c r="B185" s="50"/>
      <c r="C185" s="19"/>
      <c r="D185" s="19"/>
      <c r="E185" s="19"/>
      <c r="F185" s="19"/>
      <c r="G185" s="19"/>
      <c r="H185" s="19"/>
      <c r="I185" s="19"/>
      <c r="J185" s="19"/>
      <c r="K185" s="19"/>
      <c r="L185" s="2"/>
    </row>
    <row r="186" spans="1:12" ht="15" customHeight="1" x14ac:dyDescent="0.2">
      <c r="A186" s="50" t="s">
        <v>396</v>
      </c>
      <c r="B186" s="50"/>
      <c r="C186" s="185">
        <f>'SP civilistico'!C164</f>
        <v>0</v>
      </c>
      <c r="D186" s="185"/>
      <c r="E186" s="185">
        <f>'SP civilistico'!E164</f>
        <v>0</v>
      </c>
      <c r="F186" s="185"/>
      <c r="G186" s="185">
        <f>'SP civilistico'!G164</f>
        <v>0</v>
      </c>
      <c r="H186" s="185"/>
      <c r="I186" s="185">
        <f>'SP civilistico'!I164</f>
        <v>0</v>
      </c>
      <c r="J186" s="185"/>
      <c r="K186" s="185">
        <f>'SP civilistico'!K164</f>
        <v>0</v>
      </c>
      <c r="L186" s="67"/>
    </row>
    <row r="187" spans="1:12" ht="15" customHeight="1" x14ac:dyDescent="0.2">
      <c r="A187" s="58" t="s">
        <v>546</v>
      </c>
      <c r="B187" s="50"/>
      <c r="C187" s="185">
        <f>'SP civilistico'!C165</f>
        <v>0</v>
      </c>
      <c r="D187" s="185"/>
      <c r="E187" s="185">
        <f>'SP civilistico'!E165</f>
        <v>0</v>
      </c>
      <c r="F187" s="185"/>
      <c r="G187" s="185">
        <f>'SP civilistico'!G165</f>
        <v>0</v>
      </c>
      <c r="H187" s="185"/>
      <c r="I187" s="185">
        <f>'SP civilistico'!I165</f>
        <v>0</v>
      </c>
      <c r="J187" s="185"/>
      <c r="K187" s="185">
        <f>'SP civilistico'!K165</f>
        <v>0</v>
      </c>
      <c r="L187" s="67"/>
    </row>
    <row r="188" spans="1:12" ht="15" customHeight="1" x14ac:dyDescent="0.2">
      <c r="A188" s="50" t="s">
        <v>397</v>
      </c>
      <c r="B188" s="50"/>
      <c r="C188" s="185">
        <f>'SP civilistico'!C166</f>
        <v>0</v>
      </c>
      <c r="D188" s="185"/>
      <c r="E188" s="185">
        <f>'SP civilistico'!E166</f>
        <v>0</v>
      </c>
      <c r="F188" s="185"/>
      <c r="G188" s="185">
        <f>'SP civilistico'!G166</f>
        <v>0</v>
      </c>
      <c r="H188" s="185"/>
      <c r="I188" s="185">
        <f>'SP civilistico'!I166</f>
        <v>0</v>
      </c>
      <c r="J188" s="185"/>
      <c r="K188" s="185">
        <f>'SP civilistico'!K166</f>
        <v>0</v>
      </c>
      <c r="L188" s="67"/>
    </row>
    <row r="189" spans="1:12" ht="15" customHeight="1" x14ac:dyDescent="0.2">
      <c r="A189" s="50" t="s">
        <v>398</v>
      </c>
      <c r="B189" s="50"/>
      <c r="C189" s="185">
        <f>'SP civilistico'!C167</f>
        <v>0</v>
      </c>
      <c r="D189" s="185"/>
      <c r="E189" s="185">
        <f>'SP civilistico'!E167</f>
        <v>0</v>
      </c>
      <c r="F189" s="185"/>
      <c r="G189" s="185">
        <f>'SP civilistico'!G167</f>
        <v>0</v>
      </c>
      <c r="H189" s="185"/>
      <c r="I189" s="185">
        <f>'SP civilistico'!I167</f>
        <v>0</v>
      </c>
      <c r="J189" s="185"/>
      <c r="K189" s="185">
        <f>'SP civilistico'!K167</f>
        <v>0</v>
      </c>
      <c r="L189" s="67"/>
    </row>
    <row r="190" spans="1:12" ht="15" customHeight="1" x14ac:dyDescent="0.2">
      <c r="A190" s="58" t="s">
        <v>547</v>
      </c>
      <c r="B190" s="50"/>
      <c r="C190" s="185">
        <f>'SP civilistico'!C168</f>
        <v>0</v>
      </c>
      <c r="D190" s="185"/>
      <c r="E190" s="185">
        <f>'SP civilistico'!E168</f>
        <v>0</v>
      </c>
      <c r="F190" s="185"/>
      <c r="G190" s="185">
        <f>'SP civilistico'!G168</f>
        <v>0</v>
      </c>
      <c r="H190" s="185"/>
      <c r="I190" s="185">
        <f>'SP civilistico'!I168</f>
        <v>0</v>
      </c>
      <c r="J190" s="185"/>
      <c r="K190" s="185">
        <f>'SP civilistico'!K168</f>
        <v>0</v>
      </c>
      <c r="L190" s="67"/>
    </row>
    <row r="191" spans="1:12" ht="15" customHeight="1" x14ac:dyDescent="0.2">
      <c r="A191" s="58" t="s">
        <v>548</v>
      </c>
      <c r="B191" s="50"/>
      <c r="C191" s="185">
        <f>+'SP civilistico'!C169</f>
        <v>0</v>
      </c>
      <c r="D191" s="185"/>
      <c r="E191" s="185">
        <f>+'SP civilistico'!E169</f>
        <v>0</v>
      </c>
      <c r="F191" s="185"/>
      <c r="G191" s="185">
        <f>+'SP civilistico'!G169</f>
        <v>0</v>
      </c>
      <c r="H191" s="185"/>
      <c r="I191" s="185">
        <f>+'SP civilistico'!I169</f>
        <v>0</v>
      </c>
      <c r="J191" s="185"/>
      <c r="K191" s="185">
        <f>+'SP civilistico'!K169</f>
        <v>0</v>
      </c>
      <c r="L191" s="67"/>
    </row>
    <row r="192" spans="1:12" ht="15" customHeight="1" x14ac:dyDescent="0.2">
      <c r="A192" s="58" t="s">
        <v>533</v>
      </c>
      <c r="B192" s="50"/>
      <c r="C192" s="185">
        <f>+'SP civilistico'!C170</f>
        <v>0</v>
      </c>
      <c r="D192" s="185"/>
      <c r="E192" s="185">
        <f>+'SP civilistico'!E170</f>
        <v>0</v>
      </c>
      <c r="F192" s="185"/>
      <c r="G192" s="185">
        <f>+'SP civilistico'!G170</f>
        <v>0</v>
      </c>
      <c r="H192" s="185"/>
      <c r="I192" s="185">
        <f>+'SP civilistico'!I170</f>
        <v>0</v>
      </c>
      <c r="J192" s="185"/>
      <c r="K192" s="185">
        <f>+'SP civilistico'!K170</f>
        <v>0</v>
      </c>
      <c r="L192" s="67"/>
    </row>
    <row r="193" spans="1:12" ht="15" customHeight="1" x14ac:dyDescent="0.2">
      <c r="A193" s="58" t="s">
        <v>399</v>
      </c>
      <c r="B193" s="50"/>
      <c r="C193" s="185">
        <f>+'SP civilistico'!C171</f>
        <v>0</v>
      </c>
      <c r="D193" s="185"/>
      <c r="E193" s="185">
        <f>+'SP civilistico'!E171</f>
        <v>0</v>
      </c>
      <c r="F193" s="185"/>
      <c r="G193" s="185">
        <f>+'SP civilistico'!G171</f>
        <v>0</v>
      </c>
      <c r="H193" s="185"/>
      <c r="I193" s="185">
        <f>+'SP civilistico'!I171</f>
        <v>0</v>
      </c>
      <c r="J193" s="185"/>
      <c r="K193" s="185">
        <f>+'SP civilistico'!K171</f>
        <v>0</v>
      </c>
      <c r="L193" s="67"/>
    </row>
    <row r="194" spans="1:12" ht="15" customHeight="1" x14ac:dyDescent="0.2">
      <c r="A194" s="58" t="s">
        <v>400</v>
      </c>
      <c r="B194" s="50"/>
      <c r="C194" s="185">
        <f>+'SP civilistico'!C172</f>
        <v>0</v>
      </c>
      <c r="D194" s="185"/>
      <c r="E194" s="185">
        <f>+'SP civilistico'!E172</f>
        <v>0</v>
      </c>
      <c r="F194" s="185"/>
      <c r="G194" s="185">
        <f>+'SP civilistico'!G172</f>
        <v>0</v>
      </c>
      <c r="H194" s="185"/>
      <c r="I194" s="185">
        <f>+'SP civilistico'!I172</f>
        <v>0</v>
      </c>
      <c r="J194" s="185"/>
      <c r="K194" s="185">
        <f>+'SP civilistico'!K172</f>
        <v>0</v>
      </c>
      <c r="L194" s="67"/>
    </row>
    <row r="195" spans="1:12" ht="15" customHeight="1" x14ac:dyDescent="0.2">
      <c r="A195" s="58" t="s">
        <v>549</v>
      </c>
      <c r="B195" s="50"/>
      <c r="C195" s="185">
        <f>+'SP civilistico'!C173</f>
        <v>0</v>
      </c>
      <c r="D195" s="185"/>
      <c r="E195" s="185">
        <f>+'SP civilistico'!E173</f>
        <v>0</v>
      </c>
      <c r="F195" s="185"/>
      <c r="G195" s="185">
        <f>+'SP civilistico'!G173</f>
        <v>0</v>
      </c>
      <c r="H195" s="185"/>
      <c r="I195" s="185">
        <f>+'SP civilistico'!I173</f>
        <v>0</v>
      </c>
      <c r="J195" s="185"/>
      <c r="K195" s="185">
        <f>+'SP civilistico'!K173</f>
        <v>0</v>
      </c>
      <c r="L195" s="67"/>
    </row>
    <row r="196" spans="1:12" ht="25.5" x14ac:dyDescent="0.2">
      <c r="A196" s="243" t="s">
        <v>550</v>
      </c>
      <c r="B196" s="50"/>
      <c r="C196" s="185">
        <f>'SP civilistico'!C174</f>
        <v>0</v>
      </c>
      <c r="D196" s="185"/>
      <c r="E196" s="185">
        <f>'SP civilistico'!E174</f>
        <v>0</v>
      </c>
      <c r="F196" s="185"/>
      <c r="G196" s="185">
        <f>'SP civilistico'!G174</f>
        <v>0</v>
      </c>
      <c r="H196" s="185"/>
      <c r="I196" s="185">
        <f>'SP civilistico'!I174</f>
        <v>0</v>
      </c>
      <c r="J196" s="185"/>
      <c r="K196" s="185">
        <f>'SP civilistico'!K174</f>
        <v>0</v>
      </c>
      <c r="L196" s="67"/>
    </row>
    <row r="197" spans="1:12" x14ac:dyDescent="0.2">
      <c r="A197" s="243" t="s">
        <v>551</v>
      </c>
      <c r="B197" s="50"/>
      <c r="C197" s="185">
        <f>'SP civilistico'!C175</f>
        <v>0</v>
      </c>
      <c r="D197" s="185"/>
      <c r="E197" s="185">
        <f>'SP civilistico'!E175</f>
        <v>0</v>
      </c>
      <c r="F197" s="185"/>
      <c r="G197" s="185">
        <f>'SP civilistico'!G175</f>
        <v>0</v>
      </c>
      <c r="H197" s="185"/>
      <c r="I197" s="185">
        <f>'SP civilistico'!I175</f>
        <v>0</v>
      </c>
      <c r="J197" s="185"/>
      <c r="K197" s="185">
        <f>'SP civilistico'!K175</f>
        <v>0</v>
      </c>
      <c r="L197" s="67"/>
    </row>
    <row r="198" spans="1:12" ht="25.5" x14ac:dyDescent="0.2">
      <c r="A198" s="243" t="s">
        <v>552</v>
      </c>
      <c r="B198" s="50"/>
      <c r="C198" s="185">
        <f>'SP civilistico'!C176</f>
        <v>0</v>
      </c>
      <c r="D198" s="185"/>
      <c r="E198" s="185">
        <f>'SP civilistico'!E176</f>
        <v>0</v>
      </c>
      <c r="F198" s="185"/>
      <c r="G198" s="185">
        <f>'SP civilistico'!G176</f>
        <v>0</v>
      </c>
      <c r="H198" s="185"/>
      <c r="I198" s="185">
        <f>'SP civilistico'!I176</f>
        <v>0</v>
      </c>
      <c r="J198" s="185"/>
      <c r="K198" s="185">
        <f>'SP civilistico'!K176</f>
        <v>0</v>
      </c>
      <c r="L198" s="67"/>
    </row>
    <row r="199" spans="1:12" x14ac:dyDescent="0.2">
      <c r="A199" s="243" t="s">
        <v>553</v>
      </c>
      <c r="B199" s="58"/>
      <c r="C199" s="185">
        <f>'SP civilistico'!C177</f>
        <v>0</v>
      </c>
      <c r="D199" s="185"/>
      <c r="E199" s="185">
        <f>'SP civilistico'!E177</f>
        <v>0</v>
      </c>
      <c r="F199" s="185"/>
      <c r="G199" s="185">
        <f>'SP civilistico'!G177</f>
        <v>0</v>
      </c>
      <c r="H199" s="185"/>
      <c r="I199" s="185">
        <f>'SP civilistico'!I177</f>
        <v>0</v>
      </c>
      <c r="J199" s="185"/>
      <c r="K199" s="185">
        <f>'SP civilistico'!K177</f>
        <v>0</v>
      </c>
      <c r="L199" s="67"/>
    </row>
    <row r="200" spans="1:12" ht="15" customHeight="1" x14ac:dyDescent="0.2">
      <c r="A200" s="68" t="s">
        <v>336</v>
      </c>
      <c r="B200" s="68"/>
      <c r="C200" s="20">
        <f>SUM(C186:C199)</f>
        <v>0</v>
      </c>
      <c r="D200" s="20"/>
      <c r="E200" s="20">
        <f>SUM(E186:E199)</f>
        <v>0</v>
      </c>
      <c r="F200" s="20"/>
      <c r="G200" s="20">
        <f>SUM(G186:G199)</f>
        <v>0</v>
      </c>
      <c r="H200" s="20"/>
      <c r="I200" s="20">
        <f>SUM(I186:I199)</f>
        <v>0</v>
      </c>
      <c r="J200" s="20"/>
      <c r="K200" s="20">
        <f>SUM(K186:K199)</f>
        <v>0</v>
      </c>
      <c r="L200" s="4"/>
    </row>
    <row r="201" spans="1:12" ht="15" customHeight="1" x14ac:dyDescent="0.2">
      <c r="A201" s="68" t="s">
        <v>282</v>
      </c>
      <c r="B201" s="68"/>
      <c r="C201" s="20">
        <f>C149+C182+C200</f>
        <v>0</v>
      </c>
      <c r="D201" s="20"/>
      <c r="E201" s="20">
        <f>E149+E182+E200</f>
        <v>0</v>
      </c>
      <c r="F201" s="20"/>
      <c r="G201" s="20">
        <f>G149+G182+G200</f>
        <v>0</v>
      </c>
      <c r="H201" s="20"/>
      <c r="I201" s="20">
        <f>I149+I182+I200</f>
        <v>0</v>
      </c>
      <c r="J201" s="20"/>
      <c r="K201" s="20">
        <f>K149+K182+K200</f>
        <v>0</v>
      </c>
      <c r="L201" s="4"/>
    </row>
    <row r="202" spans="1:12" ht="15" customHeight="1" x14ac:dyDescent="0.2">
      <c r="A202" s="61"/>
      <c r="B202" s="61"/>
      <c r="C202" s="176"/>
      <c r="D202" s="176"/>
      <c r="E202" s="176"/>
      <c r="F202" s="176"/>
      <c r="G202" s="176"/>
      <c r="H202" s="176"/>
      <c r="I202" s="176"/>
      <c r="J202" s="176"/>
      <c r="K202" s="176"/>
      <c r="L202" s="43"/>
    </row>
    <row r="203" spans="1:12" ht="15" customHeight="1" x14ac:dyDescent="0.25">
      <c r="A203" s="69"/>
      <c r="B203" s="69"/>
      <c r="C203" s="176"/>
      <c r="D203" s="176"/>
      <c r="E203" s="176"/>
      <c r="F203" s="176"/>
      <c r="G203" s="176"/>
      <c r="H203" s="176"/>
      <c r="I203" s="176"/>
      <c r="J203" s="176"/>
      <c r="K203" s="176"/>
      <c r="L203" s="43"/>
    </row>
    <row r="204" spans="1:12" ht="15" customHeight="1" x14ac:dyDescent="0.25">
      <c r="A204" s="188" t="s">
        <v>502</v>
      </c>
      <c r="B204" s="175"/>
      <c r="C204" s="268">
        <f>C1</f>
        <v>0</v>
      </c>
      <c r="D204" s="268"/>
      <c r="E204" s="268">
        <f>E1</f>
        <v>1</v>
      </c>
      <c r="F204" s="268"/>
      <c r="G204" s="268">
        <f>G1</f>
        <v>2</v>
      </c>
      <c r="H204" s="268"/>
      <c r="I204" s="268">
        <f>I1</f>
        <v>3</v>
      </c>
      <c r="J204" s="268"/>
      <c r="K204" s="268">
        <f>K1</f>
        <v>4</v>
      </c>
      <c r="L204" s="175"/>
    </row>
    <row r="205" spans="1:12" ht="15" customHeight="1" x14ac:dyDescent="0.2">
      <c r="A205" s="70"/>
      <c r="B205" s="70"/>
      <c r="C205" s="186"/>
      <c r="D205" s="186"/>
      <c r="E205" s="186"/>
      <c r="F205" s="186"/>
      <c r="G205" s="186"/>
      <c r="H205" s="186"/>
      <c r="I205" s="186"/>
      <c r="J205" s="186"/>
      <c r="K205" s="186"/>
      <c r="L205" s="71"/>
    </row>
    <row r="206" spans="1:12" ht="15" customHeight="1" x14ac:dyDescent="0.2">
      <c r="A206" s="61" t="s">
        <v>337</v>
      </c>
      <c r="B206" s="61"/>
      <c r="C206" s="176"/>
      <c r="D206" s="176"/>
      <c r="E206" s="176"/>
      <c r="F206" s="176"/>
      <c r="G206" s="176"/>
      <c r="H206" s="176"/>
      <c r="I206" s="176"/>
      <c r="J206" s="176"/>
      <c r="K206" s="176"/>
      <c r="L206" s="43"/>
    </row>
    <row r="207" spans="1:12" ht="15" customHeight="1" x14ac:dyDescent="0.2">
      <c r="A207" s="50" t="s">
        <v>338</v>
      </c>
      <c r="B207" s="50"/>
      <c r="C207" s="19"/>
      <c r="D207" s="19"/>
      <c r="E207" s="19"/>
      <c r="F207" s="19"/>
      <c r="G207" s="19"/>
      <c r="H207" s="19"/>
      <c r="I207" s="19"/>
      <c r="J207" s="19"/>
      <c r="K207" s="19"/>
      <c r="L207" s="2"/>
    </row>
    <row r="208" spans="1:12" ht="15" customHeight="1" x14ac:dyDescent="0.2">
      <c r="A208" s="53" t="s">
        <v>191</v>
      </c>
      <c r="B208" s="53"/>
      <c r="C208" s="19">
        <f>'SP civilistico'!C45</f>
        <v>0</v>
      </c>
      <c r="D208" s="19"/>
      <c r="E208" s="19">
        <f>'SP civilistico'!E45</f>
        <v>0</v>
      </c>
      <c r="F208" s="19"/>
      <c r="G208" s="19">
        <f>'SP civilistico'!G45</f>
        <v>0</v>
      </c>
      <c r="H208" s="19"/>
      <c r="I208" s="19">
        <f>'SP civilistico'!I45</f>
        <v>0</v>
      </c>
      <c r="J208" s="19"/>
      <c r="K208" s="19">
        <f>'SP civilistico'!K45</f>
        <v>0</v>
      </c>
      <c r="L208" s="2"/>
    </row>
    <row r="209" spans="1:12" ht="15" customHeight="1" x14ac:dyDescent="0.2">
      <c r="A209" s="53" t="s">
        <v>194</v>
      </c>
      <c r="B209" s="53"/>
      <c r="C209" s="19">
        <f>'SP civilistico'!C50</f>
        <v>0</v>
      </c>
      <c r="D209" s="19"/>
      <c r="E209" s="19">
        <f>'SP civilistico'!E50</f>
        <v>0</v>
      </c>
      <c r="F209" s="19"/>
      <c r="G209" s="19">
        <f>'SP civilistico'!G50</f>
        <v>0</v>
      </c>
      <c r="H209" s="19"/>
      <c r="I209" s="19">
        <f>'SP civilistico'!I50</f>
        <v>0</v>
      </c>
      <c r="J209" s="19"/>
      <c r="K209" s="19">
        <f>'SP civilistico'!K50</f>
        <v>0</v>
      </c>
      <c r="L209" s="2"/>
    </row>
    <row r="210" spans="1:12" ht="15" customHeight="1" x14ac:dyDescent="0.2">
      <c r="A210" s="53" t="s">
        <v>195</v>
      </c>
      <c r="B210" s="53"/>
      <c r="C210" s="19">
        <f>'SP civilistico'!C55</f>
        <v>0</v>
      </c>
      <c r="D210" s="19"/>
      <c r="E210" s="19">
        <f>'SP civilistico'!E55</f>
        <v>0</v>
      </c>
      <c r="F210" s="19"/>
      <c r="G210" s="19">
        <f>'SP civilistico'!G55</f>
        <v>0</v>
      </c>
      <c r="H210" s="19"/>
      <c r="I210" s="19">
        <f>'SP civilistico'!I55</f>
        <v>0</v>
      </c>
      <c r="J210" s="19"/>
      <c r="K210" s="19">
        <f>'SP civilistico'!K55</f>
        <v>0</v>
      </c>
      <c r="L210" s="2"/>
    </row>
    <row r="211" spans="1:12" ht="15" customHeight="1" x14ac:dyDescent="0.2">
      <c r="A211" s="260" t="s">
        <v>506</v>
      </c>
      <c r="B211" s="53"/>
      <c r="C211" s="19">
        <f>+'SP civilistico'!C60</f>
        <v>0</v>
      </c>
      <c r="D211" s="19"/>
      <c r="E211" s="19">
        <f>+'SP civilistico'!E60</f>
        <v>0</v>
      </c>
      <c r="F211" s="19"/>
      <c r="G211" s="19">
        <f>+'SP civilistico'!G60</f>
        <v>0</v>
      </c>
      <c r="H211" s="19"/>
      <c r="I211" s="19">
        <f>+'SP civilistico'!I60</f>
        <v>0</v>
      </c>
      <c r="J211" s="19"/>
      <c r="K211" s="19">
        <f>+'SP civilistico'!K60</f>
        <v>0</v>
      </c>
      <c r="L211" s="2"/>
    </row>
    <row r="212" spans="1:12" ht="15" customHeight="1" x14ac:dyDescent="0.2">
      <c r="A212" s="79" t="s">
        <v>541</v>
      </c>
      <c r="B212" s="53"/>
      <c r="C212" s="19">
        <f>'SP civilistico'!C65</f>
        <v>0</v>
      </c>
      <c r="D212" s="19"/>
      <c r="E212" s="19">
        <f>'SP civilistico'!E65</f>
        <v>0</v>
      </c>
      <c r="F212" s="19"/>
      <c r="G212" s="19">
        <f>'SP civilistico'!G65</f>
        <v>0</v>
      </c>
      <c r="H212" s="19"/>
      <c r="I212" s="19">
        <f>'SP civilistico'!I65</f>
        <v>0</v>
      </c>
      <c r="J212" s="19"/>
      <c r="K212" s="19">
        <f>'SP civilistico'!K65</f>
        <v>0</v>
      </c>
      <c r="L212" s="2"/>
    </row>
    <row r="213" spans="1:12" ht="15" customHeight="1" x14ac:dyDescent="0.2">
      <c r="A213" s="50" t="s">
        <v>339</v>
      </c>
      <c r="B213" s="50"/>
      <c r="C213" s="19"/>
      <c r="D213" s="19"/>
      <c r="E213" s="19"/>
      <c r="F213" s="19"/>
      <c r="G213" s="19"/>
      <c r="H213" s="19"/>
      <c r="I213" s="19"/>
      <c r="J213" s="19"/>
      <c r="K213" s="19"/>
      <c r="L213" s="2"/>
    </row>
    <row r="214" spans="1:12" ht="15" customHeight="1" x14ac:dyDescent="0.2">
      <c r="A214" s="53" t="s">
        <v>340</v>
      </c>
      <c r="B214" s="53"/>
      <c r="C214" s="19">
        <f>'SP civilistico'!C89</f>
        <v>0</v>
      </c>
      <c r="D214" s="19"/>
      <c r="E214" s="19">
        <f>'SP civilistico'!E89</f>
        <v>0</v>
      </c>
      <c r="F214" s="19"/>
      <c r="G214" s="19">
        <f>'SP civilistico'!G89</f>
        <v>0</v>
      </c>
      <c r="H214" s="19"/>
      <c r="I214" s="19">
        <f>'SP civilistico'!I89</f>
        <v>0</v>
      </c>
      <c r="J214" s="19"/>
      <c r="K214" s="19">
        <f>'SP civilistico'!K89</f>
        <v>0</v>
      </c>
      <c r="L214" s="2"/>
    </row>
    <row r="215" spans="1:12" ht="15" customHeight="1" x14ac:dyDescent="0.2">
      <c r="A215" s="53" t="s">
        <v>341</v>
      </c>
      <c r="B215" s="53"/>
      <c r="C215" s="19">
        <f>'SP civilistico'!C93</f>
        <v>0</v>
      </c>
      <c r="D215" s="19"/>
      <c r="E215" s="19">
        <f>'SP civilistico'!E93</f>
        <v>0</v>
      </c>
      <c r="F215" s="19"/>
      <c r="G215" s="19">
        <f>'SP civilistico'!G93</f>
        <v>0</v>
      </c>
      <c r="H215" s="19"/>
      <c r="I215" s="19">
        <f>'SP civilistico'!I93</f>
        <v>0</v>
      </c>
      <c r="J215" s="19"/>
      <c r="K215" s="19">
        <f>'SP civilistico'!K93</f>
        <v>0</v>
      </c>
      <c r="L215" s="2"/>
    </row>
    <row r="216" spans="1:12" ht="15" customHeight="1" x14ac:dyDescent="0.2">
      <c r="A216" s="53" t="s">
        <v>342</v>
      </c>
      <c r="B216" s="53"/>
      <c r="C216" s="19">
        <f>'SP civilistico'!C98</f>
        <v>0</v>
      </c>
      <c r="D216" s="19"/>
      <c r="E216" s="19">
        <f>'SP civilistico'!E98</f>
        <v>0</v>
      </c>
      <c r="F216" s="19"/>
      <c r="G216" s="19">
        <f>'SP civilistico'!G98</f>
        <v>0</v>
      </c>
      <c r="H216" s="19"/>
      <c r="I216" s="19">
        <f>'SP civilistico'!I98</f>
        <v>0</v>
      </c>
      <c r="J216" s="19"/>
      <c r="K216" s="19">
        <f>'SP civilistico'!K98</f>
        <v>0</v>
      </c>
      <c r="L216" s="2"/>
    </row>
    <row r="217" spans="1:12" ht="15" customHeight="1" x14ac:dyDescent="0.2">
      <c r="A217" s="53" t="s">
        <v>343</v>
      </c>
      <c r="B217" s="53"/>
      <c r="C217" s="19">
        <f>'SP civilistico'!C103</f>
        <v>0</v>
      </c>
      <c r="D217" s="19"/>
      <c r="E217" s="19">
        <f>'SP civilistico'!E103</f>
        <v>0</v>
      </c>
      <c r="F217" s="19"/>
      <c r="G217" s="19">
        <f>'SP civilistico'!G103</f>
        <v>0</v>
      </c>
      <c r="H217" s="19"/>
      <c r="I217" s="19">
        <f>'SP civilistico'!I103</f>
        <v>0</v>
      </c>
      <c r="J217" s="19"/>
      <c r="K217" s="19">
        <f>'SP civilistico'!K103</f>
        <v>0</v>
      </c>
      <c r="L217" s="2"/>
    </row>
    <row r="218" spans="1:12" ht="15" customHeight="1" x14ac:dyDescent="0.2">
      <c r="A218" s="260" t="s">
        <v>555</v>
      </c>
      <c r="B218" s="53"/>
      <c r="C218" s="19">
        <f>+'SP civilistico'!C108</f>
        <v>0</v>
      </c>
      <c r="D218" s="19"/>
      <c r="E218" s="19">
        <f>+'SP civilistico'!E108</f>
        <v>0</v>
      </c>
      <c r="F218" s="19"/>
      <c r="G218" s="19">
        <f>+'SP civilistico'!G108</f>
        <v>0</v>
      </c>
      <c r="H218" s="19"/>
      <c r="I218" s="19">
        <f>+'SP civilistico'!I108</f>
        <v>0</v>
      </c>
      <c r="J218" s="19"/>
      <c r="K218" s="19">
        <f>+'SP civilistico'!K108</f>
        <v>0</v>
      </c>
      <c r="L218" s="2"/>
    </row>
    <row r="219" spans="1:12" ht="15" customHeight="1" x14ac:dyDescent="0.2">
      <c r="A219" s="79" t="s">
        <v>564</v>
      </c>
      <c r="B219" s="53"/>
      <c r="C219" s="19">
        <f>+'SP civilistico'!C113</f>
        <v>0</v>
      </c>
      <c r="D219" s="19"/>
      <c r="E219" s="19">
        <f>+'SP civilistico'!E113</f>
        <v>0</v>
      </c>
      <c r="F219" s="19"/>
      <c r="G219" s="19">
        <f>+'SP civilistico'!G113</f>
        <v>0</v>
      </c>
      <c r="H219" s="19"/>
      <c r="I219" s="19">
        <f>+'SP civilistico'!I113</f>
        <v>0</v>
      </c>
      <c r="J219" s="19"/>
      <c r="K219" s="19">
        <f>+'SP civilistico'!K113</f>
        <v>0</v>
      </c>
      <c r="L219" s="2"/>
    </row>
    <row r="220" spans="1:12" ht="15" customHeight="1" x14ac:dyDescent="0.2">
      <c r="A220" s="79" t="s">
        <v>565</v>
      </c>
      <c r="B220" s="53"/>
      <c r="C220" s="19">
        <f>+'SP civilistico'!C118</f>
        <v>0</v>
      </c>
      <c r="D220" s="19"/>
      <c r="E220" s="19">
        <f>+'SP civilistico'!E118</f>
        <v>0</v>
      </c>
      <c r="F220" s="19"/>
      <c r="G220" s="19">
        <f>+'SP civilistico'!G118</f>
        <v>0</v>
      </c>
      <c r="H220" s="19"/>
      <c r="I220" s="19">
        <f>+'SP civilistico'!I118</f>
        <v>0</v>
      </c>
      <c r="J220" s="19"/>
      <c r="K220" s="19">
        <f>+'SP civilistico'!K118</f>
        <v>0</v>
      </c>
      <c r="L220" s="2"/>
    </row>
    <row r="221" spans="1:12" ht="15" customHeight="1" x14ac:dyDescent="0.2">
      <c r="A221" s="79" t="s">
        <v>556</v>
      </c>
      <c r="B221" s="53"/>
      <c r="C221" s="19">
        <f>'SP civilistico'!C123</f>
        <v>0</v>
      </c>
      <c r="D221" s="19"/>
      <c r="E221" s="19">
        <f>'SP civilistico'!E123</f>
        <v>0</v>
      </c>
      <c r="F221" s="19"/>
      <c r="G221" s="19">
        <f>'SP civilistico'!G123</f>
        <v>0</v>
      </c>
      <c r="H221" s="19"/>
      <c r="I221" s="19">
        <f>'SP civilistico'!I123</f>
        <v>0</v>
      </c>
      <c r="J221" s="19"/>
      <c r="K221" s="19">
        <f>'SP civilistico'!K123</f>
        <v>0</v>
      </c>
      <c r="L221" s="2"/>
    </row>
    <row r="222" spans="1:12" ht="15" customHeight="1" x14ac:dyDescent="0.2">
      <c r="A222" s="51" t="s">
        <v>344</v>
      </c>
      <c r="B222" s="51"/>
      <c r="C222" s="19"/>
      <c r="D222" s="19"/>
      <c r="E222" s="19"/>
      <c r="F222" s="19"/>
      <c r="G222" s="19"/>
      <c r="H222" s="19"/>
      <c r="I222" s="19"/>
      <c r="J222" s="19"/>
      <c r="K222" s="19"/>
      <c r="L222" s="2"/>
    </row>
    <row r="223" spans="1:12" ht="15" customHeight="1" x14ac:dyDescent="0.2">
      <c r="A223" s="72" t="s">
        <v>345</v>
      </c>
      <c r="B223" s="72"/>
      <c r="C223" s="19">
        <f>+'SP civilistico'!C129</f>
        <v>0</v>
      </c>
      <c r="D223" s="19"/>
      <c r="E223" s="19">
        <f>+'SP civilistico'!E129</f>
        <v>0</v>
      </c>
      <c r="F223" s="19"/>
      <c r="G223" s="19">
        <f>+'SP civilistico'!G129</f>
        <v>0</v>
      </c>
      <c r="H223" s="19"/>
      <c r="I223" s="19">
        <f>+'SP civilistico'!I129</f>
        <v>0</v>
      </c>
      <c r="J223" s="19"/>
      <c r="K223" s="19">
        <f>+'SP civilistico'!K129</f>
        <v>0</v>
      </c>
      <c r="L223" s="2"/>
    </row>
    <row r="224" spans="1:12" ht="15" customHeight="1" x14ac:dyDescent="0.2">
      <c r="A224" s="72" t="s">
        <v>346</v>
      </c>
      <c r="B224" s="72"/>
      <c r="C224" s="19">
        <f>+'SP civilistico'!C132</f>
        <v>0</v>
      </c>
      <c r="D224" s="19"/>
      <c r="E224" s="19">
        <f>+'SP civilistico'!E132</f>
        <v>0</v>
      </c>
      <c r="F224" s="19"/>
      <c r="G224" s="19">
        <f>+'SP civilistico'!G132</f>
        <v>0</v>
      </c>
      <c r="H224" s="19"/>
      <c r="I224" s="19">
        <f>+'SP civilistico'!I132</f>
        <v>0</v>
      </c>
      <c r="J224" s="19"/>
      <c r="K224" s="19">
        <f>+'SP civilistico'!K132</f>
        <v>0</v>
      </c>
      <c r="L224" s="2"/>
    </row>
    <row r="225" spans="1:13" ht="15" customHeight="1" x14ac:dyDescent="0.2">
      <c r="A225" s="72" t="s">
        <v>347</v>
      </c>
      <c r="B225" s="72"/>
      <c r="C225" s="19">
        <f>+'SP civilistico'!C135</f>
        <v>0</v>
      </c>
      <c r="D225" s="19"/>
      <c r="E225" s="19">
        <f>+'SP civilistico'!E135</f>
        <v>0</v>
      </c>
      <c r="F225" s="19"/>
      <c r="G225" s="19">
        <f>+'SP civilistico'!G135</f>
        <v>0</v>
      </c>
      <c r="H225" s="19"/>
      <c r="I225" s="19">
        <f>+'SP civilistico'!I135</f>
        <v>0</v>
      </c>
      <c r="J225" s="19"/>
      <c r="K225" s="19">
        <f>+'SP civilistico'!K135</f>
        <v>0</v>
      </c>
      <c r="L225" s="2"/>
    </row>
    <row r="226" spans="1:13" ht="15" customHeight="1" x14ac:dyDescent="0.2">
      <c r="A226" s="262" t="s">
        <v>557</v>
      </c>
      <c r="B226" s="72"/>
      <c r="C226" s="19">
        <f>+'SP civilistico'!C138</f>
        <v>0</v>
      </c>
      <c r="D226" s="19"/>
      <c r="E226" s="19">
        <f>+'SP civilistico'!E138</f>
        <v>0</v>
      </c>
      <c r="F226" s="19"/>
      <c r="G226" s="19">
        <f>+'SP civilistico'!G138</f>
        <v>0</v>
      </c>
      <c r="H226" s="19"/>
      <c r="I226" s="19">
        <f>+'SP civilistico'!I138</f>
        <v>0</v>
      </c>
      <c r="J226" s="19"/>
      <c r="K226" s="19">
        <f>+'SP civilistico'!K138</f>
        <v>0</v>
      </c>
      <c r="L226" s="2"/>
    </row>
    <row r="227" spans="1:13" ht="15" customHeight="1" x14ac:dyDescent="0.2">
      <c r="A227" s="254" t="s">
        <v>558</v>
      </c>
      <c r="B227" s="72"/>
      <c r="C227" s="19">
        <f>+'SP civilistico'!C141</f>
        <v>0</v>
      </c>
      <c r="D227" s="19"/>
      <c r="E227" s="19">
        <f>+'SP civilistico'!E141</f>
        <v>0</v>
      </c>
      <c r="F227" s="19"/>
      <c r="G227" s="19">
        <f>+'SP civilistico'!G141</f>
        <v>0</v>
      </c>
      <c r="H227" s="19"/>
      <c r="I227" s="19">
        <f>+'SP civilistico'!I141</f>
        <v>0</v>
      </c>
      <c r="J227" s="19"/>
      <c r="K227" s="19">
        <f>+'SP civilistico'!K141</f>
        <v>0</v>
      </c>
      <c r="L227" s="2"/>
    </row>
    <row r="228" spans="1:13" ht="15" customHeight="1" x14ac:dyDescent="0.2">
      <c r="A228" s="255" t="s">
        <v>559</v>
      </c>
      <c r="B228" s="73"/>
      <c r="C228" s="19">
        <f>+'SP civilistico'!C144</f>
        <v>0</v>
      </c>
      <c r="D228" s="19"/>
      <c r="E228" s="19">
        <f>+'SP civilistico'!E144</f>
        <v>0</v>
      </c>
      <c r="F228" s="19"/>
      <c r="G228" s="19">
        <f>+'SP civilistico'!G144</f>
        <v>0</v>
      </c>
      <c r="H228" s="19"/>
      <c r="I228" s="19">
        <f>+'SP civilistico'!I144</f>
        <v>0</v>
      </c>
      <c r="J228" s="19"/>
      <c r="K228" s="19">
        <f>+'SP civilistico'!K144</f>
        <v>0</v>
      </c>
      <c r="L228" s="2"/>
    </row>
    <row r="229" spans="1:13" ht="15" customHeight="1" x14ac:dyDescent="0.2">
      <c r="A229" s="262" t="s">
        <v>574</v>
      </c>
      <c r="B229" s="73"/>
      <c r="C229" s="19">
        <f>+'SP civilistico'!C147</f>
        <v>0</v>
      </c>
      <c r="D229" s="19"/>
      <c r="E229" s="19">
        <f>+'SP civilistico'!E147</f>
        <v>0</v>
      </c>
      <c r="F229" s="19"/>
      <c r="G229" s="19">
        <f>+'SP civilistico'!G147</f>
        <v>0</v>
      </c>
      <c r="H229" s="19"/>
      <c r="I229" s="19">
        <f>+'SP civilistico'!I147</f>
        <v>0</v>
      </c>
      <c r="J229" s="19"/>
      <c r="K229" s="19">
        <f>+'SP civilistico'!K147</f>
        <v>0</v>
      </c>
      <c r="L229" s="2"/>
    </row>
    <row r="230" spans="1:13" ht="15" customHeight="1" x14ac:dyDescent="0.2">
      <c r="A230" s="254" t="s">
        <v>575</v>
      </c>
      <c r="B230" s="74"/>
      <c r="C230" s="19">
        <f>+'SP civilistico'!C150</f>
        <v>0</v>
      </c>
      <c r="D230" s="19"/>
      <c r="E230" s="19">
        <f>+'SP civilistico'!E150</f>
        <v>0</v>
      </c>
      <c r="F230" s="19"/>
      <c r="G230" s="19">
        <f>+'SP civilistico'!G150</f>
        <v>0</v>
      </c>
      <c r="H230" s="19"/>
      <c r="I230" s="19">
        <f>+'SP civilistico'!I150</f>
        <v>0</v>
      </c>
      <c r="J230" s="19"/>
      <c r="K230" s="19">
        <f>+'SP civilistico'!K150</f>
        <v>0</v>
      </c>
      <c r="L230" s="2"/>
    </row>
    <row r="231" spans="1:13" ht="15" customHeight="1" x14ac:dyDescent="0.2">
      <c r="A231" s="74" t="s">
        <v>295</v>
      </c>
      <c r="B231" s="74"/>
      <c r="C231" s="19">
        <f>'SP civilistico'!C86</f>
        <v>0</v>
      </c>
      <c r="D231" s="19"/>
      <c r="E231" s="19">
        <f>'SP civilistico'!E86</f>
        <v>0</v>
      </c>
      <c r="F231" s="19"/>
      <c r="G231" s="19">
        <f>'SP civilistico'!G86</f>
        <v>0</v>
      </c>
      <c r="H231" s="19"/>
      <c r="I231" s="19">
        <f>'SP civilistico'!I86</f>
        <v>0</v>
      </c>
      <c r="J231" s="19"/>
      <c r="K231" s="19">
        <f>'SP civilistico'!K86</f>
        <v>0</v>
      </c>
      <c r="L231" s="2"/>
    </row>
    <row r="232" spans="1:13" ht="15" customHeight="1" x14ac:dyDescent="0.2">
      <c r="A232" s="61" t="s">
        <v>349</v>
      </c>
      <c r="B232" s="61"/>
      <c r="C232" s="19">
        <f>'SP civilistico'!C159</f>
        <v>0</v>
      </c>
      <c r="D232" s="19"/>
      <c r="E232" s="19">
        <f>'SP civilistico'!E159</f>
        <v>0</v>
      </c>
      <c r="F232" s="19"/>
      <c r="G232" s="19">
        <f>'SP civilistico'!G159</f>
        <v>0</v>
      </c>
      <c r="H232" s="19"/>
      <c r="I232" s="19">
        <f>'SP civilistico'!I159</f>
        <v>0</v>
      </c>
      <c r="J232" s="19"/>
      <c r="K232" s="19">
        <f>'SP civilistico'!K159</f>
        <v>0</v>
      </c>
      <c r="L232" s="2"/>
    </row>
    <row r="233" spans="1:13" ht="15" customHeight="1" x14ac:dyDescent="0.2">
      <c r="A233" s="61" t="s">
        <v>350</v>
      </c>
      <c r="B233" s="61"/>
      <c r="C233" s="19">
        <f>SUM(C208:C232)</f>
        <v>0</v>
      </c>
      <c r="D233" s="19"/>
      <c r="E233" s="19">
        <f>SUM(E208:E232)</f>
        <v>0</v>
      </c>
      <c r="F233" s="19"/>
      <c r="G233" s="19">
        <f>SUM(G208:G232)</f>
        <v>0</v>
      </c>
      <c r="H233" s="19"/>
      <c r="I233" s="19">
        <f>SUM(I208:I232)</f>
        <v>0</v>
      </c>
      <c r="J233" s="19"/>
      <c r="K233" s="19">
        <f>SUM(K208:K232)</f>
        <v>0</v>
      </c>
      <c r="L233" s="2"/>
    </row>
    <row r="234" spans="1:13" ht="15" customHeight="1" x14ac:dyDescent="0.2">
      <c r="A234" s="70"/>
      <c r="B234" s="70"/>
      <c r="C234" s="19"/>
      <c r="D234" s="19"/>
      <c r="E234" s="19"/>
      <c r="F234" s="19"/>
      <c r="G234" s="19"/>
      <c r="H234" s="19"/>
      <c r="I234" s="19"/>
      <c r="J234" s="19"/>
      <c r="K234" s="19"/>
      <c r="L234" s="2"/>
    </row>
    <row r="235" spans="1:13" ht="15" customHeight="1" x14ac:dyDescent="0.2">
      <c r="A235" s="62" t="s">
        <v>351</v>
      </c>
      <c r="B235" s="62"/>
      <c r="C235" s="19"/>
      <c r="D235" s="19"/>
      <c r="E235" s="19"/>
      <c r="F235" s="19"/>
      <c r="G235" s="19"/>
      <c r="H235" s="19"/>
      <c r="I235" s="19"/>
      <c r="J235" s="19"/>
      <c r="K235" s="19"/>
      <c r="L235" s="2"/>
    </row>
    <row r="236" spans="1:13" ht="15" customHeight="1" x14ac:dyDescent="0.2">
      <c r="A236" s="50" t="s">
        <v>352</v>
      </c>
      <c r="B236" s="50"/>
      <c r="C236" s="19">
        <f>'SP civilistico'!C203</f>
        <v>0</v>
      </c>
      <c r="D236" s="19"/>
      <c r="E236" s="19">
        <f>'SP civilistico'!E203</f>
        <v>0</v>
      </c>
      <c r="F236" s="19"/>
      <c r="G236" s="19">
        <f>'SP civilistico'!G203</f>
        <v>0</v>
      </c>
      <c r="H236" s="19"/>
      <c r="I236" s="19">
        <f>'SP civilistico'!I203</f>
        <v>0</v>
      </c>
      <c r="J236" s="19"/>
      <c r="K236" s="19">
        <f>'SP civilistico'!K203</f>
        <v>0</v>
      </c>
      <c r="L236" s="2"/>
    </row>
    <row r="237" spans="1:13" ht="15" customHeight="1" x14ac:dyDescent="0.2">
      <c r="A237" s="50" t="s">
        <v>353</v>
      </c>
      <c r="B237" s="50"/>
      <c r="C237" s="19">
        <f>'SP civilistico'!C206</f>
        <v>0</v>
      </c>
      <c r="D237" s="19"/>
      <c r="E237" s="19">
        <f>'SP civilistico'!E206</f>
        <v>0</v>
      </c>
      <c r="F237" s="19"/>
      <c r="G237" s="19">
        <f>'SP civilistico'!G206</f>
        <v>0</v>
      </c>
      <c r="H237" s="19"/>
      <c r="I237" s="19">
        <f>'SP civilistico'!I206</f>
        <v>0</v>
      </c>
      <c r="J237" s="19"/>
      <c r="K237" s="19">
        <f>'SP civilistico'!K206</f>
        <v>0</v>
      </c>
      <c r="L237" s="2"/>
      <c r="M237" s="6"/>
    </row>
    <row r="238" spans="1:13" ht="15" customHeight="1" x14ac:dyDescent="0.2">
      <c r="A238" s="50" t="s">
        <v>354</v>
      </c>
      <c r="B238" s="50"/>
      <c r="C238" s="19">
        <f>'SP civilistico'!C210</f>
        <v>0</v>
      </c>
      <c r="D238" s="19"/>
      <c r="E238" s="19">
        <f>'SP civilistico'!E210</f>
        <v>0</v>
      </c>
      <c r="F238" s="19"/>
      <c r="G238" s="19">
        <f>'SP civilistico'!G210</f>
        <v>0</v>
      </c>
      <c r="H238" s="19"/>
      <c r="I238" s="19">
        <f>'SP civilistico'!I210</f>
        <v>0</v>
      </c>
      <c r="J238" s="19"/>
      <c r="K238" s="19">
        <f>'SP civilistico'!K210</f>
        <v>0</v>
      </c>
      <c r="L238" s="2"/>
    </row>
    <row r="239" spans="1:13" ht="15" customHeight="1" x14ac:dyDescent="0.2">
      <c r="A239" s="50" t="s">
        <v>355</v>
      </c>
      <c r="B239" s="50"/>
      <c r="C239" s="19">
        <f>'SP civilistico'!C215</f>
        <v>0</v>
      </c>
      <c r="D239" s="19"/>
      <c r="E239" s="19">
        <f>'SP civilistico'!E215</f>
        <v>0</v>
      </c>
      <c r="F239" s="19"/>
      <c r="G239" s="19">
        <f>'SP civilistico'!G215</f>
        <v>0</v>
      </c>
      <c r="H239" s="19"/>
      <c r="I239" s="19">
        <f>'SP civilistico'!I215</f>
        <v>0</v>
      </c>
      <c r="J239" s="19"/>
      <c r="K239" s="19">
        <f>'SP civilistico'!K215</f>
        <v>0</v>
      </c>
      <c r="L239" s="2"/>
    </row>
    <row r="240" spans="1:13" ht="15" customHeight="1" x14ac:dyDescent="0.2">
      <c r="A240" s="50" t="s">
        <v>356</v>
      </c>
      <c r="B240" s="50"/>
      <c r="C240" s="19">
        <f>'SP civilistico'!C220</f>
        <v>0</v>
      </c>
      <c r="D240" s="19"/>
      <c r="E240" s="19">
        <f>'SP civilistico'!E220</f>
        <v>0</v>
      </c>
      <c r="F240" s="19"/>
      <c r="G240" s="19">
        <f>'SP civilistico'!G220</f>
        <v>0</v>
      </c>
      <c r="H240" s="19"/>
      <c r="I240" s="19">
        <f>'SP civilistico'!I220</f>
        <v>0</v>
      </c>
      <c r="J240" s="19"/>
      <c r="K240" s="19">
        <f>'SP civilistico'!K220</f>
        <v>0</v>
      </c>
      <c r="L240" s="2"/>
    </row>
    <row r="241" spans="1:12" ht="15" customHeight="1" x14ac:dyDescent="0.2">
      <c r="A241" s="50" t="s">
        <v>357</v>
      </c>
      <c r="B241" s="50"/>
      <c r="C241" s="19">
        <f>'SP civilistico'!C225</f>
        <v>0</v>
      </c>
      <c r="D241" s="19"/>
      <c r="E241" s="19">
        <f>'SP civilistico'!E225</f>
        <v>0</v>
      </c>
      <c r="F241" s="19"/>
      <c r="G241" s="19">
        <f>'SP civilistico'!G225</f>
        <v>0</v>
      </c>
      <c r="H241" s="19"/>
      <c r="I241" s="19">
        <f>'SP civilistico'!I225</f>
        <v>0</v>
      </c>
      <c r="J241" s="19"/>
      <c r="K241" s="19">
        <f>'SP civilistico'!K225</f>
        <v>0</v>
      </c>
      <c r="L241" s="2"/>
    </row>
    <row r="242" spans="1:12" ht="15" customHeight="1" x14ac:dyDescent="0.2">
      <c r="A242" s="261" t="s">
        <v>563</v>
      </c>
      <c r="B242" s="50"/>
      <c r="C242" s="19">
        <f>+'SP civilistico'!C230</f>
        <v>0</v>
      </c>
      <c r="D242" s="19"/>
      <c r="E242" s="19">
        <f>+'SP civilistico'!E230</f>
        <v>0</v>
      </c>
      <c r="F242" s="19"/>
      <c r="G242" s="19">
        <f>+'SP civilistico'!G230</f>
        <v>0</v>
      </c>
      <c r="H242" s="19"/>
      <c r="I242" s="19">
        <f>+'SP civilistico'!I230</f>
        <v>0</v>
      </c>
      <c r="J242" s="19"/>
      <c r="K242" s="19">
        <f>+'SP civilistico'!K230</f>
        <v>0</v>
      </c>
      <c r="L242" s="2"/>
    </row>
    <row r="243" spans="1:12" ht="15" customHeight="1" x14ac:dyDescent="0.2">
      <c r="A243" s="58" t="s">
        <v>560</v>
      </c>
      <c r="B243" s="50"/>
      <c r="C243" s="19">
        <f>'SP civilistico'!C234</f>
        <v>0</v>
      </c>
      <c r="D243" s="19"/>
      <c r="E243" s="19">
        <f>'SP civilistico'!E234</f>
        <v>0</v>
      </c>
      <c r="F243" s="19"/>
      <c r="G243" s="19">
        <f>'SP civilistico'!G234</f>
        <v>0</v>
      </c>
      <c r="H243" s="19"/>
      <c r="I243" s="19">
        <f>'SP civilistico'!I234</f>
        <v>0</v>
      </c>
      <c r="J243" s="19"/>
      <c r="K243" s="19">
        <f>'SP civilistico'!K234</f>
        <v>0</v>
      </c>
      <c r="L243" s="2"/>
    </row>
    <row r="244" spans="1:12" ht="15" customHeight="1" x14ac:dyDescent="0.2">
      <c r="A244" s="58" t="s">
        <v>561</v>
      </c>
      <c r="B244" s="50"/>
      <c r="C244" s="19">
        <f>'SP civilistico'!C237</f>
        <v>0</v>
      </c>
      <c r="D244" s="19"/>
      <c r="E244" s="19">
        <f>'SP civilistico'!E237</f>
        <v>0</v>
      </c>
      <c r="F244" s="19"/>
      <c r="G244" s="19">
        <f>'SP civilistico'!G237</f>
        <v>0</v>
      </c>
      <c r="H244" s="19"/>
      <c r="I244" s="19">
        <f>'SP civilistico'!I237</f>
        <v>0</v>
      </c>
      <c r="J244" s="19"/>
      <c r="K244" s="19">
        <f>'SP civilistico'!K237</f>
        <v>0</v>
      </c>
      <c r="L244" s="2"/>
    </row>
    <row r="245" spans="1:12" ht="15" customHeight="1" x14ac:dyDescent="0.2">
      <c r="A245" s="58" t="s">
        <v>562</v>
      </c>
      <c r="B245" s="58"/>
      <c r="C245" s="19">
        <f>'SP civilistico'!C241</f>
        <v>0</v>
      </c>
      <c r="D245" s="19"/>
      <c r="E245" s="19">
        <f>'SP civilistico'!E241</f>
        <v>0</v>
      </c>
      <c r="F245" s="19"/>
      <c r="G245" s="19">
        <f>'SP civilistico'!G241</f>
        <v>0</v>
      </c>
      <c r="H245" s="19"/>
      <c r="I245" s="19">
        <f>'SP civilistico'!I241</f>
        <v>0</v>
      </c>
      <c r="J245" s="19"/>
      <c r="K245" s="19">
        <f>'SP civilistico'!K241</f>
        <v>0</v>
      </c>
      <c r="L245" s="2"/>
    </row>
    <row r="246" spans="1:12" ht="15" customHeight="1" x14ac:dyDescent="0.2">
      <c r="A246" s="61" t="s">
        <v>358</v>
      </c>
      <c r="B246" s="61"/>
      <c r="C246" s="19">
        <f>'SP civilistico'!C245</f>
        <v>0</v>
      </c>
      <c r="D246" s="19"/>
      <c r="E246" s="19">
        <f>'SP civilistico'!E245</f>
        <v>0</v>
      </c>
      <c r="F246" s="19"/>
      <c r="G246" s="19">
        <f>'SP civilistico'!G245</f>
        <v>0</v>
      </c>
      <c r="H246" s="19"/>
      <c r="I246" s="19">
        <f>'SP civilistico'!I245</f>
        <v>0</v>
      </c>
      <c r="J246" s="19"/>
      <c r="K246" s="19">
        <f>'SP civilistico'!K245</f>
        <v>0</v>
      </c>
      <c r="L246" s="2"/>
    </row>
    <row r="247" spans="1:12" ht="15" customHeight="1" x14ac:dyDescent="0.2">
      <c r="A247" s="61" t="s">
        <v>359</v>
      </c>
      <c r="B247" s="61"/>
      <c r="C247" s="19">
        <f>SUM(C236:C246)</f>
        <v>0</v>
      </c>
      <c r="D247" s="19"/>
      <c r="E247" s="19">
        <f>SUM(E236:E246)</f>
        <v>0</v>
      </c>
      <c r="F247" s="19"/>
      <c r="G247" s="19">
        <f>SUM(G236:G246)</f>
        <v>0</v>
      </c>
      <c r="H247" s="19"/>
      <c r="I247" s="19">
        <f>SUM(I236:I246)</f>
        <v>0</v>
      </c>
      <c r="J247" s="19"/>
      <c r="K247" s="19">
        <f>SUM(K236:K246)</f>
        <v>0</v>
      </c>
      <c r="L247" s="2"/>
    </row>
    <row r="248" spans="1:12" ht="15" customHeight="1" x14ac:dyDescent="0.2">
      <c r="A248" s="68"/>
      <c r="B248" s="68"/>
      <c r="C248" s="19"/>
      <c r="D248" s="19"/>
      <c r="E248" s="19"/>
      <c r="F248" s="19"/>
      <c r="G248" s="19"/>
      <c r="H248" s="19"/>
      <c r="I248" s="19"/>
      <c r="J248" s="19"/>
      <c r="K248" s="19"/>
      <c r="L248" s="2"/>
    </row>
    <row r="249" spans="1:12" ht="15" customHeight="1" x14ac:dyDescent="0.2">
      <c r="A249" s="68" t="s">
        <v>360</v>
      </c>
      <c r="B249" s="68"/>
      <c r="C249" s="20">
        <f>C233-C247</f>
        <v>0</v>
      </c>
      <c r="D249" s="20"/>
      <c r="E249" s="20">
        <f>E233-E247</f>
        <v>0</v>
      </c>
      <c r="F249" s="20"/>
      <c r="G249" s="20">
        <f>G233-G247</f>
        <v>0</v>
      </c>
      <c r="H249" s="20"/>
      <c r="I249" s="20">
        <f>I233-I247</f>
        <v>0</v>
      </c>
      <c r="J249" s="20"/>
      <c r="K249" s="20">
        <f>K233-K247</f>
        <v>0</v>
      </c>
      <c r="L249" s="4"/>
    </row>
    <row r="250" spans="1:12" ht="15" customHeight="1" x14ac:dyDescent="0.2">
      <c r="A250" s="70"/>
      <c r="B250" s="70"/>
      <c r="C250" s="19"/>
      <c r="D250" s="19"/>
      <c r="E250" s="19"/>
      <c r="F250" s="19"/>
      <c r="G250" s="19"/>
      <c r="H250" s="19"/>
      <c r="I250" s="19"/>
      <c r="J250" s="19"/>
      <c r="K250" s="19"/>
      <c r="L250" s="2"/>
    </row>
    <row r="251" spans="1:12" ht="15" customHeight="1" x14ac:dyDescent="0.2">
      <c r="A251" s="74" t="s">
        <v>361</v>
      </c>
      <c r="B251" s="74"/>
      <c r="C251" s="19">
        <f>'SP civilistico'!C17</f>
        <v>0</v>
      </c>
      <c r="D251" s="19"/>
      <c r="E251" s="19">
        <f>'SP civilistico'!E17</f>
        <v>0</v>
      </c>
      <c r="F251" s="19"/>
      <c r="G251" s="19">
        <f>'SP civilistico'!G17</f>
        <v>0</v>
      </c>
      <c r="H251" s="19"/>
      <c r="I251" s="19">
        <f>'SP civilistico'!I17</f>
        <v>0</v>
      </c>
      <c r="J251" s="19"/>
      <c r="K251" s="19">
        <f>'SP civilistico'!K17</f>
        <v>0</v>
      </c>
      <c r="L251" s="2"/>
    </row>
    <row r="252" spans="1:12" ht="15" customHeight="1" x14ac:dyDescent="0.2">
      <c r="A252" s="75" t="s">
        <v>362</v>
      </c>
      <c r="B252" s="75"/>
      <c r="C252" s="19">
        <f>'SP civilistico'!C24</f>
        <v>0</v>
      </c>
      <c r="D252" s="19"/>
      <c r="E252" s="19">
        <f>'SP civilistico'!E24</f>
        <v>0</v>
      </c>
      <c r="F252" s="19"/>
      <c r="G252" s="19">
        <f>'SP civilistico'!G24</f>
        <v>0</v>
      </c>
      <c r="H252" s="19"/>
      <c r="I252" s="19">
        <f>'SP civilistico'!I24</f>
        <v>0</v>
      </c>
      <c r="J252" s="19"/>
      <c r="K252" s="19">
        <f>'SP civilistico'!K24</f>
        <v>0</v>
      </c>
      <c r="L252" s="2"/>
    </row>
    <row r="253" spans="1:12" ht="15" customHeight="1" x14ac:dyDescent="0.2">
      <c r="A253" s="62" t="s">
        <v>363</v>
      </c>
      <c r="B253" s="62"/>
      <c r="C253" s="19"/>
      <c r="D253" s="19"/>
      <c r="E253" s="19"/>
      <c r="F253" s="19"/>
      <c r="G253" s="19"/>
      <c r="H253" s="19"/>
      <c r="I253" s="19"/>
      <c r="J253" s="19"/>
      <c r="K253" s="19"/>
      <c r="L253" s="2"/>
    </row>
    <row r="254" spans="1:12" ht="15" customHeight="1" x14ac:dyDescent="0.2">
      <c r="A254" s="50" t="s">
        <v>187</v>
      </c>
      <c r="B254" s="50"/>
      <c r="C254" s="19">
        <f>'SP civilistico'!C27</f>
        <v>0</v>
      </c>
      <c r="D254" s="19"/>
      <c r="E254" s="19">
        <f>'SP civilistico'!E27</f>
        <v>0</v>
      </c>
      <c r="F254" s="19"/>
      <c r="G254" s="19">
        <f>'SP civilistico'!G27</f>
        <v>0</v>
      </c>
      <c r="H254" s="19"/>
      <c r="I254" s="19">
        <f>'SP civilistico'!I27</f>
        <v>0</v>
      </c>
      <c r="J254" s="19"/>
      <c r="K254" s="19">
        <f>'SP civilistico'!K27</f>
        <v>0</v>
      </c>
      <c r="L254" s="2"/>
    </row>
    <row r="255" spans="1:12" ht="15" customHeight="1" x14ac:dyDescent="0.2">
      <c r="A255" s="50" t="s">
        <v>188</v>
      </c>
      <c r="B255" s="50"/>
      <c r="C255" s="19">
        <f>'SP civilistico'!C30</f>
        <v>0</v>
      </c>
      <c r="D255" s="19"/>
      <c r="E255" s="19">
        <f>'SP civilistico'!E30</f>
        <v>0</v>
      </c>
      <c r="F255" s="19"/>
      <c r="G255" s="19">
        <f>'SP civilistico'!G30</f>
        <v>0</v>
      </c>
      <c r="H255" s="19"/>
      <c r="I255" s="19">
        <f>'SP civilistico'!I30</f>
        <v>0</v>
      </c>
      <c r="J255" s="19"/>
      <c r="K255" s="19">
        <f>'SP civilistico'!K30</f>
        <v>0</v>
      </c>
      <c r="L255" s="2"/>
    </row>
    <row r="256" spans="1:12" ht="15" customHeight="1" x14ac:dyDescent="0.2">
      <c r="A256" s="50" t="s">
        <v>189</v>
      </c>
      <c r="B256" s="50"/>
      <c r="C256" s="19">
        <f>'SP civilistico'!C33</f>
        <v>0</v>
      </c>
      <c r="D256" s="19"/>
      <c r="E256" s="19">
        <f>'SP civilistico'!E33</f>
        <v>0</v>
      </c>
      <c r="F256" s="19"/>
      <c r="G256" s="19">
        <f>'SP civilistico'!G33</f>
        <v>0</v>
      </c>
      <c r="H256" s="19"/>
      <c r="I256" s="19">
        <f>'SP civilistico'!I33</f>
        <v>0</v>
      </c>
      <c r="J256" s="19"/>
      <c r="K256" s="19">
        <f>'SP civilistico'!K33</f>
        <v>0</v>
      </c>
      <c r="L256" s="2"/>
    </row>
    <row r="257" spans="1:12" ht="15" customHeight="1" x14ac:dyDescent="0.2">
      <c r="A257" s="214" t="s">
        <v>506</v>
      </c>
      <c r="B257" s="50"/>
      <c r="C257" s="19">
        <f>+'SP civilistico'!C36</f>
        <v>0</v>
      </c>
      <c r="D257" s="19"/>
      <c r="E257" s="19">
        <f>+'SP civilistico'!E36</f>
        <v>0</v>
      </c>
      <c r="F257" s="19"/>
      <c r="G257" s="19">
        <f>+'SP civilistico'!G36</f>
        <v>0</v>
      </c>
      <c r="H257" s="19"/>
      <c r="I257" s="19">
        <f>+'SP civilistico'!I36</f>
        <v>0</v>
      </c>
      <c r="J257" s="19"/>
      <c r="K257" s="19">
        <f>+'SP civilistico'!K36</f>
        <v>0</v>
      </c>
      <c r="L257" s="2"/>
    </row>
    <row r="258" spans="1:12" ht="15" customHeight="1" x14ac:dyDescent="0.2">
      <c r="A258" s="214" t="s">
        <v>543</v>
      </c>
      <c r="B258" s="58"/>
      <c r="C258" s="19">
        <f>'SP civilistico'!C39</f>
        <v>0</v>
      </c>
      <c r="D258" s="19"/>
      <c r="E258" s="19">
        <f>'SP civilistico'!E39</f>
        <v>0</v>
      </c>
      <c r="F258" s="19"/>
      <c r="G258" s="19">
        <f>'SP civilistico'!G39</f>
        <v>0</v>
      </c>
      <c r="H258" s="19"/>
      <c r="I258" s="19">
        <f>'SP civilistico'!I39</f>
        <v>0</v>
      </c>
      <c r="J258" s="19"/>
      <c r="K258" s="19">
        <f>'SP civilistico'!K39</f>
        <v>0</v>
      </c>
      <c r="L258" s="2"/>
    </row>
    <row r="259" spans="1:12" ht="15" customHeight="1" x14ac:dyDescent="0.2">
      <c r="A259" s="62" t="s">
        <v>364</v>
      </c>
      <c r="B259" s="62"/>
      <c r="C259" s="19"/>
      <c r="D259" s="19"/>
      <c r="E259" s="19"/>
      <c r="F259" s="19"/>
      <c r="G259" s="19"/>
      <c r="H259" s="19"/>
      <c r="I259" s="19"/>
      <c r="J259" s="19"/>
      <c r="K259" s="19"/>
      <c r="L259" s="2"/>
    </row>
    <row r="260" spans="1:12" ht="15" customHeight="1" x14ac:dyDescent="0.2">
      <c r="A260" s="50" t="s">
        <v>191</v>
      </c>
      <c r="B260" s="50"/>
      <c r="C260" s="19">
        <f>'SP civilistico'!C47</f>
        <v>0</v>
      </c>
      <c r="D260" s="19"/>
      <c r="E260" s="19">
        <f>'SP civilistico'!E47</f>
        <v>0</v>
      </c>
      <c r="F260" s="19"/>
      <c r="G260" s="19">
        <f>'SP civilistico'!G47</f>
        <v>0</v>
      </c>
      <c r="H260" s="19"/>
      <c r="I260" s="19">
        <f>'SP civilistico'!I47</f>
        <v>0</v>
      </c>
      <c r="J260" s="19"/>
      <c r="K260" s="19">
        <f>'SP civilistico'!K47</f>
        <v>0</v>
      </c>
      <c r="L260" s="2"/>
    </row>
    <row r="261" spans="1:12" ht="15" customHeight="1" x14ac:dyDescent="0.2">
      <c r="A261" s="50" t="s">
        <v>194</v>
      </c>
      <c r="B261" s="50"/>
      <c r="C261" s="19">
        <f>'SP civilistico'!C52</f>
        <v>0</v>
      </c>
      <c r="D261" s="19"/>
      <c r="E261" s="19">
        <f>'SP civilistico'!E52</f>
        <v>0</v>
      </c>
      <c r="F261" s="19"/>
      <c r="G261" s="19">
        <f>'SP civilistico'!G52</f>
        <v>0</v>
      </c>
      <c r="H261" s="19"/>
      <c r="I261" s="19">
        <f>'SP civilistico'!I52</f>
        <v>0</v>
      </c>
      <c r="J261" s="19"/>
      <c r="K261" s="19">
        <f>'SP civilistico'!K52</f>
        <v>0</v>
      </c>
      <c r="L261" s="2"/>
    </row>
    <row r="262" spans="1:12" ht="15" customHeight="1" x14ac:dyDescent="0.2">
      <c r="A262" s="50" t="s">
        <v>195</v>
      </c>
      <c r="B262" s="50"/>
      <c r="C262" s="19">
        <f>'SP civilistico'!C57</f>
        <v>0</v>
      </c>
      <c r="D262" s="19"/>
      <c r="E262" s="19">
        <f>'SP civilistico'!E57</f>
        <v>0</v>
      </c>
      <c r="F262" s="19"/>
      <c r="G262" s="19">
        <f>'SP civilistico'!G57</f>
        <v>0</v>
      </c>
      <c r="H262" s="19"/>
      <c r="I262" s="19">
        <f>'SP civilistico'!I57</f>
        <v>0</v>
      </c>
      <c r="J262" s="19"/>
      <c r="K262" s="19">
        <f>'SP civilistico'!K57</f>
        <v>0</v>
      </c>
      <c r="L262" s="2"/>
    </row>
    <row r="263" spans="1:12" ht="15" customHeight="1" x14ac:dyDescent="0.2">
      <c r="A263" s="214" t="s">
        <v>506</v>
      </c>
      <c r="B263" s="50"/>
      <c r="C263" s="19">
        <f>+'SP civilistico'!C62</f>
        <v>0</v>
      </c>
      <c r="D263" s="19"/>
      <c r="E263" s="19">
        <f>+'SP civilistico'!E62</f>
        <v>0</v>
      </c>
      <c r="F263" s="19"/>
      <c r="G263" s="19">
        <f>+'SP civilistico'!G62</f>
        <v>0</v>
      </c>
      <c r="H263" s="19"/>
      <c r="I263" s="19">
        <f>+'SP civilistico'!I62</f>
        <v>0</v>
      </c>
      <c r="J263" s="19"/>
      <c r="K263" s="19">
        <f>+'SP civilistico'!K62</f>
        <v>0</v>
      </c>
      <c r="L263" s="2"/>
    </row>
    <row r="264" spans="1:12" ht="15" customHeight="1" x14ac:dyDescent="0.2">
      <c r="A264" s="214" t="s">
        <v>543</v>
      </c>
      <c r="B264" s="50"/>
      <c r="C264" s="19">
        <f>'SP civilistico'!C67</f>
        <v>0</v>
      </c>
      <c r="D264" s="19"/>
      <c r="E264" s="19">
        <f>'SP civilistico'!E67</f>
        <v>0</v>
      </c>
      <c r="F264" s="19"/>
      <c r="G264" s="19">
        <f>'SP civilistico'!G67</f>
        <v>0</v>
      </c>
      <c r="H264" s="19"/>
      <c r="I264" s="19">
        <f>'SP civilistico'!I67</f>
        <v>0</v>
      </c>
      <c r="J264" s="19"/>
      <c r="K264" s="19">
        <f>'SP civilistico'!K67</f>
        <v>0</v>
      </c>
      <c r="L264" s="2"/>
    </row>
    <row r="265" spans="1:12" ht="15" customHeight="1" x14ac:dyDescent="0.2">
      <c r="A265" s="62" t="s">
        <v>348</v>
      </c>
      <c r="B265" s="62"/>
      <c r="C265" s="19">
        <f>'SP civilistico'!C68</f>
        <v>0</v>
      </c>
      <c r="D265" s="19"/>
      <c r="E265" s="19">
        <f>'SP civilistico'!E68</f>
        <v>0</v>
      </c>
      <c r="F265" s="19"/>
      <c r="G265" s="19">
        <f>'SP civilistico'!G68</f>
        <v>0</v>
      </c>
      <c r="H265" s="19"/>
      <c r="I265" s="19">
        <f>'SP civilistico'!I68</f>
        <v>0</v>
      </c>
      <c r="J265" s="19"/>
      <c r="K265" s="19">
        <f>'SP civilistico'!K68</f>
        <v>0</v>
      </c>
      <c r="L265" s="2"/>
    </row>
    <row r="266" spans="1:12" ht="15" customHeight="1" x14ac:dyDescent="0.2">
      <c r="A266" s="264" t="s">
        <v>578</v>
      </c>
      <c r="B266" s="62"/>
      <c r="C266" s="19">
        <f>+'SP civilistico'!C71</f>
        <v>0</v>
      </c>
      <c r="D266" s="19"/>
      <c r="E266" s="19">
        <f>+'SP civilistico'!E71</f>
        <v>0</v>
      </c>
      <c r="F266" s="19"/>
      <c r="G266" s="19">
        <f>+'SP civilistico'!G71</f>
        <v>0</v>
      </c>
      <c r="H266" s="19"/>
      <c r="I266" s="19">
        <f>+'SP civilistico'!I71</f>
        <v>0</v>
      </c>
      <c r="J266" s="19"/>
      <c r="K266" s="19">
        <f>+'SP civilistico'!K71</f>
        <v>0</v>
      </c>
      <c r="L266" s="2"/>
    </row>
    <row r="267" spans="1:12" ht="15" customHeight="1" x14ac:dyDescent="0.2">
      <c r="A267" s="256" t="s">
        <v>559</v>
      </c>
      <c r="B267" s="74"/>
      <c r="C267" s="19">
        <f>'SP civilistico'!C74</f>
        <v>0</v>
      </c>
      <c r="D267" s="19"/>
      <c r="E267" s="19">
        <f>'SP civilistico'!E74</f>
        <v>0</v>
      </c>
      <c r="F267" s="19"/>
      <c r="G267" s="19">
        <f>'SP civilistico'!G74</f>
        <v>0</v>
      </c>
      <c r="H267" s="19"/>
      <c r="I267" s="19">
        <f>'SP civilistico'!I74</f>
        <v>0</v>
      </c>
      <c r="J267" s="19"/>
      <c r="K267" s="19">
        <f>'SP civilistico'!K74</f>
        <v>0</v>
      </c>
      <c r="L267" s="2"/>
    </row>
    <row r="268" spans="1:12" ht="15" customHeight="1" x14ac:dyDescent="0.2">
      <c r="A268" s="62" t="s">
        <v>365</v>
      </c>
      <c r="B268" s="62"/>
      <c r="C268" s="19"/>
      <c r="D268" s="19"/>
      <c r="E268" s="19"/>
      <c r="F268" s="19"/>
      <c r="G268" s="19"/>
      <c r="H268" s="19"/>
      <c r="I268" s="19"/>
      <c r="J268" s="19"/>
      <c r="K268" s="19"/>
      <c r="L268" s="2"/>
    </row>
    <row r="269" spans="1:12" ht="15" customHeight="1" x14ac:dyDescent="0.2">
      <c r="A269" s="53" t="s">
        <v>340</v>
      </c>
      <c r="B269" s="50"/>
      <c r="C269" s="19">
        <f>'SP civilistico'!C90</f>
        <v>0</v>
      </c>
      <c r="D269" s="19"/>
      <c r="E269" s="19">
        <f>'SP civilistico'!E90</f>
        <v>0</v>
      </c>
      <c r="F269" s="19"/>
      <c r="G269" s="19">
        <f>'SP civilistico'!G90</f>
        <v>0</v>
      </c>
      <c r="H269" s="19"/>
      <c r="I269" s="19">
        <f>'SP civilistico'!I90</f>
        <v>0</v>
      </c>
      <c r="J269" s="19"/>
      <c r="K269" s="19">
        <f>'SP civilistico'!K90</f>
        <v>0</v>
      </c>
      <c r="L269" s="2"/>
    </row>
    <row r="270" spans="1:12" ht="15" customHeight="1" x14ac:dyDescent="0.2">
      <c r="A270" s="53" t="s">
        <v>341</v>
      </c>
      <c r="B270" s="50"/>
      <c r="C270" s="19">
        <f>'SP civilistico'!C95</f>
        <v>0</v>
      </c>
      <c r="D270" s="19"/>
      <c r="E270" s="19">
        <f>'SP civilistico'!E95</f>
        <v>0</v>
      </c>
      <c r="F270" s="19"/>
      <c r="G270" s="19">
        <f>'SP civilistico'!G95</f>
        <v>0</v>
      </c>
      <c r="H270" s="19"/>
      <c r="I270" s="19">
        <f>'SP civilistico'!I95</f>
        <v>0</v>
      </c>
      <c r="J270" s="19"/>
      <c r="K270" s="19">
        <f>'SP civilistico'!K95</f>
        <v>0</v>
      </c>
      <c r="L270" s="2"/>
    </row>
    <row r="271" spans="1:12" ht="15" customHeight="1" x14ac:dyDescent="0.2">
      <c r="A271" s="53" t="s">
        <v>342</v>
      </c>
      <c r="B271" s="50"/>
      <c r="C271" s="19">
        <f>'SP civilistico'!C100</f>
        <v>0</v>
      </c>
      <c r="D271" s="19"/>
      <c r="E271" s="19">
        <f>'SP civilistico'!E100</f>
        <v>0</v>
      </c>
      <c r="F271" s="19"/>
      <c r="G271" s="19">
        <f>'SP civilistico'!G100</f>
        <v>0</v>
      </c>
      <c r="H271" s="19"/>
      <c r="I271" s="19">
        <f>'SP civilistico'!I100</f>
        <v>0</v>
      </c>
      <c r="J271" s="19"/>
      <c r="K271" s="19">
        <f>'SP civilistico'!K100</f>
        <v>0</v>
      </c>
      <c r="L271" s="2"/>
    </row>
    <row r="272" spans="1:12" ht="15" customHeight="1" x14ac:dyDescent="0.2">
      <c r="A272" s="53" t="s">
        <v>343</v>
      </c>
      <c r="B272" s="50"/>
      <c r="C272" s="19">
        <f>'SP civilistico'!C105</f>
        <v>0</v>
      </c>
      <c r="D272" s="19"/>
      <c r="E272" s="19">
        <f>'SP civilistico'!E105</f>
        <v>0</v>
      </c>
      <c r="F272" s="19"/>
      <c r="G272" s="19">
        <f>'SP civilistico'!G105</f>
        <v>0</v>
      </c>
      <c r="H272" s="19"/>
      <c r="I272" s="19">
        <f>'SP civilistico'!I105</f>
        <v>0</v>
      </c>
      <c r="J272" s="19"/>
      <c r="K272" s="19">
        <f>'SP civilistico'!K105</f>
        <v>0</v>
      </c>
      <c r="L272" s="2"/>
    </row>
    <row r="273" spans="1:12" ht="15" customHeight="1" x14ac:dyDescent="0.2">
      <c r="A273" s="260" t="s">
        <v>555</v>
      </c>
      <c r="B273" s="50"/>
      <c r="C273" s="19">
        <f>+'SP civilistico'!C110</f>
        <v>0</v>
      </c>
      <c r="D273" s="19"/>
      <c r="E273" s="19">
        <f>+'SP civilistico'!E110</f>
        <v>0</v>
      </c>
      <c r="F273" s="19"/>
      <c r="G273" s="19">
        <f>+'SP civilistico'!G110</f>
        <v>0</v>
      </c>
      <c r="H273" s="19"/>
      <c r="I273" s="19">
        <f>+'SP civilistico'!I110</f>
        <v>0</v>
      </c>
      <c r="J273" s="19"/>
      <c r="K273" s="19">
        <f>+'SP civilistico'!K110</f>
        <v>0</v>
      </c>
      <c r="L273" s="2"/>
    </row>
    <row r="274" spans="1:12" ht="15" customHeight="1" x14ac:dyDescent="0.2">
      <c r="A274" s="79" t="s">
        <v>564</v>
      </c>
      <c r="B274" s="50"/>
      <c r="C274" s="19">
        <f>+'SP civilistico'!C115</f>
        <v>0</v>
      </c>
      <c r="D274" s="19"/>
      <c r="E274" s="19">
        <f>+'SP civilistico'!E115</f>
        <v>0</v>
      </c>
      <c r="F274" s="19"/>
      <c r="G274" s="19">
        <f>+'SP civilistico'!G115</f>
        <v>0</v>
      </c>
      <c r="H274" s="19"/>
      <c r="I274" s="19">
        <f>+'SP civilistico'!I115</f>
        <v>0</v>
      </c>
      <c r="J274" s="19"/>
      <c r="K274" s="19">
        <f>+'SP civilistico'!K115</f>
        <v>0</v>
      </c>
      <c r="L274" s="2"/>
    </row>
    <row r="275" spans="1:12" ht="15" customHeight="1" x14ac:dyDescent="0.2">
      <c r="A275" s="79" t="s">
        <v>565</v>
      </c>
      <c r="B275" s="50"/>
      <c r="C275" s="19">
        <f>+'SP civilistico'!C120</f>
        <v>0</v>
      </c>
      <c r="D275" s="19"/>
      <c r="E275" s="19">
        <f>+'SP civilistico'!E120</f>
        <v>0</v>
      </c>
      <c r="F275" s="19"/>
      <c r="G275" s="19">
        <f>+'SP civilistico'!G120</f>
        <v>0</v>
      </c>
      <c r="H275" s="19"/>
      <c r="I275" s="19">
        <f>+'SP civilistico'!I120</f>
        <v>0</v>
      </c>
      <c r="J275" s="19"/>
      <c r="K275" s="19">
        <f>+'SP civilistico'!K120</f>
        <v>0</v>
      </c>
      <c r="L275" s="2"/>
    </row>
    <row r="276" spans="1:12" ht="15" customHeight="1" x14ac:dyDescent="0.2">
      <c r="A276" s="79" t="s">
        <v>556</v>
      </c>
      <c r="B276" s="50"/>
      <c r="C276" s="19">
        <f>'SP civilistico'!C125</f>
        <v>0</v>
      </c>
      <c r="D276" s="19"/>
      <c r="E276" s="19">
        <f>'SP civilistico'!E125</f>
        <v>0</v>
      </c>
      <c r="F276" s="19"/>
      <c r="G276" s="19">
        <f>'SP civilistico'!G125</f>
        <v>0</v>
      </c>
      <c r="H276" s="19"/>
      <c r="I276" s="19">
        <f>'SP civilistico'!I125</f>
        <v>0</v>
      </c>
      <c r="J276" s="19"/>
      <c r="K276" s="19">
        <f>'SP civilistico'!K125</f>
        <v>0</v>
      </c>
      <c r="L276" s="2"/>
    </row>
    <row r="277" spans="1:12" ht="15" customHeight="1" x14ac:dyDescent="0.2">
      <c r="A277" s="61" t="s">
        <v>366</v>
      </c>
      <c r="B277" s="61"/>
      <c r="C277" s="19">
        <f>SUM(C251:C276)</f>
        <v>0</v>
      </c>
      <c r="D277" s="19"/>
      <c r="E277" s="19">
        <f>SUM(E251:E276)</f>
        <v>0</v>
      </c>
      <c r="F277" s="19"/>
      <c r="G277" s="19">
        <f>SUM(G251:G276)</f>
        <v>0</v>
      </c>
      <c r="H277" s="19"/>
      <c r="I277" s="19">
        <f>SUM(I251:I276)</f>
        <v>0</v>
      </c>
      <c r="J277" s="19"/>
      <c r="K277" s="19">
        <f>SUM(K251:K276)</f>
        <v>0</v>
      </c>
      <c r="L277" s="2"/>
    </row>
    <row r="278" spans="1:12" ht="15" customHeight="1" x14ac:dyDescent="0.2">
      <c r="A278" s="70"/>
      <c r="B278" s="70"/>
      <c r="C278" s="19"/>
      <c r="D278" s="19"/>
      <c r="E278" s="19"/>
      <c r="F278" s="19"/>
      <c r="G278" s="19"/>
      <c r="H278" s="19"/>
      <c r="I278" s="19"/>
      <c r="J278" s="19"/>
      <c r="K278" s="19"/>
      <c r="L278" s="2"/>
    </row>
    <row r="279" spans="1:12" ht="15" customHeight="1" x14ac:dyDescent="0.2">
      <c r="A279" s="62" t="s">
        <v>367</v>
      </c>
      <c r="B279" s="62"/>
      <c r="C279" s="19"/>
      <c r="D279" s="19"/>
      <c r="E279" s="19"/>
      <c r="F279" s="19"/>
      <c r="G279" s="19"/>
      <c r="H279" s="19"/>
      <c r="I279" s="19"/>
      <c r="J279" s="19"/>
      <c r="K279" s="19"/>
      <c r="L279" s="2"/>
    </row>
    <row r="280" spans="1:12" ht="15" customHeight="1" x14ac:dyDescent="0.2">
      <c r="A280" s="50" t="s">
        <v>352</v>
      </c>
      <c r="B280" s="50"/>
      <c r="C280" s="19">
        <f>'SP civilistico'!C204</f>
        <v>0</v>
      </c>
      <c r="D280" s="19"/>
      <c r="E280" s="19">
        <f>'SP civilistico'!E204</f>
        <v>0</v>
      </c>
      <c r="F280" s="19"/>
      <c r="G280" s="19">
        <f>'SP civilistico'!G204</f>
        <v>0</v>
      </c>
      <c r="H280" s="19"/>
      <c r="I280" s="19">
        <f>'SP civilistico'!I204</f>
        <v>0</v>
      </c>
      <c r="J280" s="19"/>
      <c r="K280" s="19">
        <f>'SP civilistico'!K204</f>
        <v>0</v>
      </c>
      <c r="L280" s="2"/>
    </row>
    <row r="281" spans="1:12" ht="15" customHeight="1" x14ac:dyDescent="0.2">
      <c r="A281" s="51" t="s">
        <v>353</v>
      </c>
      <c r="B281" s="51"/>
      <c r="C281" s="19">
        <f>'SP civilistico'!C207</f>
        <v>0</v>
      </c>
      <c r="D281" s="19"/>
      <c r="E281" s="19">
        <f>'SP civilistico'!E207</f>
        <v>0</v>
      </c>
      <c r="F281" s="19"/>
      <c r="G281" s="19">
        <f>'SP civilistico'!G207</f>
        <v>0</v>
      </c>
      <c r="H281" s="19"/>
      <c r="I281" s="19">
        <f>'SP civilistico'!I207</f>
        <v>0</v>
      </c>
      <c r="J281" s="19"/>
      <c r="K281" s="19">
        <f>'SP civilistico'!K207</f>
        <v>0</v>
      </c>
      <c r="L281" s="2"/>
    </row>
    <row r="282" spans="1:12" ht="15" customHeight="1" x14ac:dyDescent="0.2">
      <c r="A282" s="50" t="s">
        <v>354</v>
      </c>
      <c r="B282" s="50"/>
      <c r="C282" s="19">
        <f>'SP civilistico'!C212</f>
        <v>0</v>
      </c>
      <c r="D282" s="19"/>
      <c r="E282" s="19">
        <f>'SP civilistico'!E212</f>
        <v>0</v>
      </c>
      <c r="F282" s="19"/>
      <c r="G282" s="19">
        <f>'SP civilistico'!G212</f>
        <v>0</v>
      </c>
      <c r="H282" s="19"/>
      <c r="I282" s="19">
        <f>'SP civilistico'!I212</f>
        <v>0</v>
      </c>
      <c r="J282" s="19"/>
      <c r="K282" s="19">
        <f>'SP civilistico'!K212</f>
        <v>0</v>
      </c>
      <c r="L282" s="2"/>
    </row>
    <row r="283" spans="1:12" ht="15" customHeight="1" x14ac:dyDescent="0.2">
      <c r="A283" s="50" t="s">
        <v>355</v>
      </c>
      <c r="B283" s="50"/>
      <c r="C283" s="19">
        <f>'SP civilistico'!C217</f>
        <v>0</v>
      </c>
      <c r="D283" s="19"/>
      <c r="E283" s="19">
        <f>'SP civilistico'!E217</f>
        <v>0</v>
      </c>
      <c r="F283" s="19"/>
      <c r="G283" s="19">
        <f>'SP civilistico'!G217</f>
        <v>0</v>
      </c>
      <c r="H283" s="19"/>
      <c r="I283" s="19">
        <f>'SP civilistico'!I217</f>
        <v>0</v>
      </c>
      <c r="J283" s="19"/>
      <c r="K283" s="19">
        <f>'SP civilistico'!K217</f>
        <v>0</v>
      </c>
      <c r="L283" s="2"/>
    </row>
    <row r="284" spans="1:12" ht="15" customHeight="1" x14ac:dyDescent="0.2">
      <c r="A284" s="50" t="s">
        <v>356</v>
      </c>
      <c r="B284" s="50"/>
      <c r="C284" s="19">
        <f>'SP civilistico'!C222</f>
        <v>0</v>
      </c>
      <c r="D284" s="19"/>
      <c r="E284" s="19">
        <f>'SP civilistico'!E222</f>
        <v>0</v>
      </c>
      <c r="F284" s="19"/>
      <c r="G284" s="19">
        <f>'SP civilistico'!G222</f>
        <v>0</v>
      </c>
      <c r="H284" s="19"/>
      <c r="I284" s="19">
        <f>'SP civilistico'!I222</f>
        <v>0</v>
      </c>
      <c r="J284" s="19"/>
      <c r="K284" s="19">
        <f>'SP civilistico'!K222</f>
        <v>0</v>
      </c>
      <c r="L284" s="2"/>
    </row>
    <row r="285" spans="1:12" ht="15" customHeight="1" x14ac:dyDescent="0.2">
      <c r="A285" s="50" t="s">
        <v>357</v>
      </c>
      <c r="B285" s="50"/>
      <c r="C285" s="19">
        <f>'SP civilistico'!C227</f>
        <v>0</v>
      </c>
      <c r="D285" s="19"/>
      <c r="E285" s="19">
        <f>'SP civilistico'!E227</f>
        <v>0</v>
      </c>
      <c r="F285" s="19"/>
      <c r="G285" s="19">
        <f>'SP civilistico'!G227</f>
        <v>0</v>
      </c>
      <c r="H285" s="19"/>
      <c r="I285" s="19">
        <f>'SP civilistico'!I227</f>
        <v>0</v>
      </c>
      <c r="J285" s="19"/>
      <c r="K285" s="19">
        <f>'SP civilistico'!K227</f>
        <v>0</v>
      </c>
      <c r="L285" s="2"/>
    </row>
    <row r="286" spans="1:12" ht="15" customHeight="1" x14ac:dyDescent="0.2">
      <c r="A286" s="258" t="s">
        <v>566</v>
      </c>
      <c r="B286" s="50"/>
      <c r="C286" s="19">
        <f>+'SP civilistico'!C232</f>
        <v>0</v>
      </c>
      <c r="D286" s="19"/>
      <c r="E286" s="19">
        <f>+'SP civilistico'!E232</f>
        <v>0</v>
      </c>
      <c r="F286" s="19"/>
      <c r="G286" s="19">
        <f>+'SP civilistico'!G232</f>
        <v>0</v>
      </c>
      <c r="H286" s="19"/>
      <c r="I286" s="19">
        <f>+'SP civilistico'!I232</f>
        <v>0</v>
      </c>
      <c r="J286" s="19"/>
      <c r="K286" s="19">
        <f>+'SP civilistico'!K232</f>
        <v>0</v>
      </c>
      <c r="L286" s="2"/>
    </row>
    <row r="287" spans="1:12" ht="15" customHeight="1" x14ac:dyDescent="0.2">
      <c r="A287" s="50" t="s">
        <v>560</v>
      </c>
      <c r="B287" s="50"/>
      <c r="C287" s="19">
        <f>'SP civilistico'!C235</f>
        <v>0</v>
      </c>
      <c r="D287" s="19"/>
      <c r="E287" s="19">
        <f>'SP civilistico'!E235</f>
        <v>0</v>
      </c>
      <c r="F287" s="19"/>
      <c r="G287" s="19">
        <f>'SP civilistico'!G235</f>
        <v>0</v>
      </c>
      <c r="H287" s="19"/>
      <c r="I287" s="19">
        <f>'SP civilistico'!I235</f>
        <v>0</v>
      </c>
      <c r="J287" s="19"/>
      <c r="K287" s="19">
        <f>'SP civilistico'!K235</f>
        <v>0</v>
      </c>
      <c r="L287" s="2"/>
    </row>
    <row r="288" spans="1:12" ht="15" customHeight="1" x14ac:dyDescent="0.2">
      <c r="A288" s="50" t="s">
        <v>561</v>
      </c>
      <c r="B288" s="50"/>
      <c r="C288" s="19">
        <f>'SP civilistico'!C238</f>
        <v>0</v>
      </c>
      <c r="D288" s="19"/>
      <c r="E288" s="19">
        <f>'SP civilistico'!E238</f>
        <v>0</v>
      </c>
      <c r="F288" s="19"/>
      <c r="G288" s="19">
        <f>'SP civilistico'!G238</f>
        <v>0</v>
      </c>
      <c r="H288" s="19"/>
      <c r="I288" s="19">
        <f>'SP civilistico'!I238</f>
        <v>0</v>
      </c>
      <c r="J288" s="19"/>
      <c r="K288" s="19">
        <f>'SP civilistico'!K238</f>
        <v>0</v>
      </c>
      <c r="L288" s="2"/>
    </row>
    <row r="289" spans="1:12" ht="15" customHeight="1" x14ac:dyDescent="0.2">
      <c r="A289" s="58" t="s">
        <v>562</v>
      </c>
      <c r="B289" s="58"/>
      <c r="C289" s="19">
        <f>'SP civilistico'!C243</f>
        <v>0</v>
      </c>
      <c r="D289" s="19"/>
      <c r="E289" s="19">
        <f>'SP civilistico'!E243</f>
        <v>0</v>
      </c>
      <c r="F289" s="19"/>
      <c r="G289" s="19">
        <f>'SP civilistico'!G243</f>
        <v>0</v>
      </c>
      <c r="H289" s="19"/>
      <c r="I289" s="19">
        <f>'SP civilistico'!I243</f>
        <v>0</v>
      </c>
      <c r="J289" s="19"/>
      <c r="K289" s="19">
        <f>'SP civilistico'!K243</f>
        <v>0</v>
      </c>
      <c r="L289" s="2"/>
    </row>
    <row r="290" spans="1:12" ht="15" customHeight="1" x14ac:dyDescent="0.2">
      <c r="A290" s="76" t="s">
        <v>568</v>
      </c>
      <c r="B290" s="76"/>
      <c r="C290" s="19"/>
      <c r="D290" s="19"/>
      <c r="E290" s="19"/>
      <c r="F290" s="19"/>
      <c r="G290" s="19"/>
      <c r="H290" s="19"/>
      <c r="I290" s="19"/>
      <c r="J290" s="19"/>
      <c r="K290" s="19"/>
      <c r="L290" s="2"/>
    </row>
    <row r="291" spans="1:12" ht="15" customHeight="1" x14ac:dyDescent="0.2">
      <c r="A291" s="44" t="s">
        <v>232</v>
      </c>
      <c r="B291" s="44"/>
      <c r="C291" s="19">
        <f>'SP civilistico'!C180</f>
        <v>0</v>
      </c>
      <c r="D291" s="19"/>
      <c r="E291" s="19">
        <f>'SP civilistico'!E180</f>
        <v>0</v>
      </c>
      <c r="F291" s="19"/>
      <c r="G291" s="19">
        <f>'SP civilistico'!G180</f>
        <v>0</v>
      </c>
      <c r="H291" s="19"/>
      <c r="I291" s="19">
        <f>'SP civilistico'!I180</f>
        <v>0</v>
      </c>
      <c r="J291" s="19"/>
      <c r="K291" s="19">
        <f>'SP civilistico'!K180</f>
        <v>0</v>
      </c>
      <c r="L291" s="2"/>
    </row>
    <row r="292" spans="1:12" ht="15" customHeight="1" x14ac:dyDescent="0.2">
      <c r="A292" s="44" t="s">
        <v>233</v>
      </c>
      <c r="B292" s="44"/>
      <c r="C292" s="19">
        <f>'SP civilistico'!C181</f>
        <v>0</v>
      </c>
      <c r="D292" s="19"/>
      <c r="E292" s="19">
        <f>'SP civilistico'!E181</f>
        <v>0</v>
      </c>
      <c r="F292" s="19"/>
      <c r="G292" s="19">
        <f>'SP civilistico'!G181</f>
        <v>0</v>
      </c>
      <c r="H292" s="19"/>
      <c r="I292" s="19">
        <f>'SP civilistico'!I181</f>
        <v>0</v>
      </c>
      <c r="J292" s="19"/>
      <c r="K292" s="19">
        <f>'SP civilistico'!K181</f>
        <v>0</v>
      </c>
      <c r="L292" s="2"/>
    </row>
    <row r="293" spans="1:12" ht="15" customHeight="1" x14ac:dyDescent="0.2">
      <c r="A293" s="259" t="s">
        <v>535</v>
      </c>
      <c r="B293" s="44"/>
      <c r="C293" s="19">
        <f>'SP civilistico'!C182</f>
        <v>0</v>
      </c>
      <c r="D293" s="19"/>
      <c r="E293" s="19">
        <f>'SP civilistico'!E182</f>
        <v>0</v>
      </c>
      <c r="F293" s="19"/>
      <c r="G293" s="19">
        <f>'SP civilistico'!G182</f>
        <v>0</v>
      </c>
      <c r="H293" s="19"/>
      <c r="I293" s="19">
        <f>'SP civilistico'!I182</f>
        <v>0</v>
      </c>
      <c r="J293" s="19"/>
      <c r="K293" s="19">
        <f>'SP civilistico'!K182</f>
        <v>0</v>
      </c>
      <c r="L293" s="2"/>
    </row>
    <row r="294" spans="1:12" ht="15" customHeight="1" x14ac:dyDescent="0.2">
      <c r="A294" s="44" t="s">
        <v>545</v>
      </c>
      <c r="B294" s="44"/>
      <c r="C294" s="19">
        <f>'SP civilistico'!C183</f>
        <v>0</v>
      </c>
      <c r="D294" s="19"/>
      <c r="E294" s="19">
        <f>'SP civilistico'!E183</f>
        <v>0</v>
      </c>
      <c r="F294" s="19"/>
      <c r="G294" s="19">
        <f>'SP civilistico'!G183</f>
        <v>0</v>
      </c>
      <c r="H294" s="19"/>
      <c r="I294" s="19">
        <f>'SP civilistico'!I183</f>
        <v>0</v>
      </c>
      <c r="J294" s="19"/>
      <c r="K294" s="19">
        <f>'SP civilistico'!K183</f>
        <v>0</v>
      </c>
      <c r="L294" s="2"/>
    </row>
    <row r="295" spans="1:12" ht="15" customHeight="1" x14ac:dyDescent="0.2">
      <c r="A295" s="50" t="s">
        <v>567</v>
      </c>
      <c r="B295" s="50"/>
      <c r="C295" s="19">
        <f>'SP civilistico'!C185</f>
        <v>0</v>
      </c>
      <c r="D295" s="19"/>
      <c r="E295" s="19">
        <f>'SP civilistico'!E185</f>
        <v>0</v>
      </c>
      <c r="F295" s="19"/>
      <c r="G295" s="19">
        <f>'SP civilistico'!G185</f>
        <v>0</v>
      </c>
      <c r="H295" s="19"/>
      <c r="I295" s="19">
        <f>'SP civilistico'!I185</f>
        <v>0</v>
      </c>
      <c r="J295" s="19"/>
      <c r="K295" s="19">
        <f>'SP civilistico'!K185</f>
        <v>0</v>
      </c>
      <c r="L295" s="2"/>
    </row>
    <row r="296" spans="1:12" ht="15" customHeight="1" x14ac:dyDescent="0.2">
      <c r="A296" s="61" t="s">
        <v>368</v>
      </c>
      <c r="B296" s="61"/>
      <c r="C296" s="19">
        <f>SUM(C280:C295)</f>
        <v>0</v>
      </c>
      <c r="D296" s="19"/>
      <c r="E296" s="19">
        <f>SUM(E280:E295)</f>
        <v>0</v>
      </c>
      <c r="F296" s="19"/>
      <c r="G296" s="19">
        <f>SUM(G280:G295)</f>
        <v>0</v>
      </c>
      <c r="H296" s="19"/>
      <c r="I296" s="19">
        <f>SUM(I280:I295)</f>
        <v>0</v>
      </c>
      <c r="J296" s="19"/>
      <c r="K296" s="19">
        <f>SUM(K280:K295)</f>
        <v>0</v>
      </c>
      <c r="L296" s="2"/>
    </row>
    <row r="297" spans="1:12" ht="15" customHeight="1" x14ac:dyDescent="0.2">
      <c r="A297" s="68"/>
      <c r="B297" s="68"/>
      <c r="C297" s="19"/>
      <c r="D297" s="19"/>
      <c r="E297" s="19"/>
      <c r="F297" s="19"/>
      <c r="G297" s="19"/>
      <c r="H297" s="19"/>
      <c r="I297" s="19"/>
      <c r="J297" s="19"/>
      <c r="K297" s="19"/>
      <c r="L297" s="2"/>
    </row>
    <row r="298" spans="1:12" ht="15" customHeight="1" x14ac:dyDescent="0.2">
      <c r="A298" s="61" t="s">
        <v>369</v>
      </c>
      <c r="B298" s="61"/>
      <c r="C298" s="19">
        <f>C277-C296</f>
        <v>0</v>
      </c>
      <c r="D298" s="19"/>
      <c r="E298" s="19">
        <f>E277-E296</f>
        <v>0</v>
      </c>
      <c r="F298" s="19"/>
      <c r="G298" s="19">
        <f>G277-G296</f>
        <v>0</v>
      </c>
      <c r="H298" s="19"/>
      <c r="I298" s="19">
        <f>I277-I296</f>
        <v>0</v>
      </c>
      <c r="J298" s="19"/>
      <c r="K298" s="19">
        <f>K277-K296</f>
        <v>0</v>
      </c>
      <c r="L298" s="2"/>
    </row>
    <row r="299" spans="1:12" ht="15" customHeight="1" x14ac:dyDescent="0.2">
      <c r="A299" s="61"/>
      <c r="B299" s="61"/>
      <c r="C299" s="20"/>
      <c r="D299" s="20"/>
      <c r="E299" s="20"/>
      <c r="F299" s="20"/>
      <c r="G299" s="20"/>
      <c r="H299" s="20"/>
      <c r="I299" s="20"/>
      <c r="J299" s="20"/>
      <c r="K299" s="20"/>
      <c r="L299" s="4"/>
    </row>
    <row r="300" spans="1:12" ht="15" customHeight="1" x14ac:dyDescent="0.2">
      <c r="A300" s="68" t="s">
        <v>370</v>
      </c>
      <c r="B300" s="68"/>
      <c r="C300" s="20">
        <f>C249+C298</f>
        <v>0</v>
      </c>
      <c r="D300" s="20"/>
      <c r="E300" s="20">
        <f>E249+E298</f>
        <v>0</v>
      </c>
      <c r="F300" s="20"/>
      <c r="G300" s="20">
        <f>G249+G298</f>
        <v>0</v>
      </c>
      <c r="H300" s="20"/>
      <c r="I300" s="20">
        <f>I249+I298</f>
        <v>0</v>
      </c>
      <c r="J300" s="20"/>
      <c r="K300" s="20">
        <f>K249+K298</f>
        <v>0</v>
      </c>
      <c r="L300" s="4"/>
    </row>
    <row r="301" spans="1:12" ht="15" customHeight="1" x14ac:dyDescent="0.2">
      <c r="A301" s="61"/>
      <c r="B301" s="61"/>
      <c r="C301" s="19"/>
      <c r="D301" s="19"/>
      <c r="E301" s="19"/>
      <c r="F301" s="19"/>
      <c r="G301" s="19"/>
      <c r="H301" s="19"/>
      <c r="I301" s="19"/>
      <c r="J301" s="19"/>
      <c r="K301" s="19"/>
      <c r="L301" s="2"/>
    </row>
    <row r="302" spans="1:12" ht="15" customHeight="1" x14ac:dyDescent="0.2">
      <c r="A302" s="51" t="s">
        <v>371</v>
      </c>
      <c r="B302" s="51"/>
      <c r="C302" s="19"/>
      <c r="D302" s="19"/>
      <c r="E302" s="19"/>
      <c r="F302" s="19"/>
      <c r="G302" s="19"/>
      <c r="H302" s="19"/>
      <c r="I302" s="19"/>
      <c r="J302" s="19"/>
      <c r="K302" s="19"/>
      <c r="L302" s="2"/>
    </row>
    <row r="303" spans="1:12" ht="15" customHeight="1" x14ac:dyDescent="0.2">
      <c r="A303" s="51" t="s">
        <v>372</v>
      </c>
      <c r="B303" s="51"/>
      <c r="C303" s="19">
        <f>'SP civilistico'!C197</f>
        <v>0</v>
      </c>
      <c r="D303" s="19"/>
      <c r="E303" s="19">
        <f>'SP civilistico'!E197</f>
        <v>0</v>
      </c>
      <c r="F303" s="19"/>
      <c r="G303" s="19">
        <f>'SP civilistico'!G197</f>
        <v>0</v>
      </c>
      <c r="H303" s="19"/>
      <c r="I303" s="19">
        <f>'SP civilistico'!I197</f>
        <v>0</v>
      </c>
      <c r="J303" s="19"/>
      <c r="K303" s="19">
        <f>'SP civilistico'!K197</f>
        <v>0</v>
      </c>
      <c r="L303" s="2"/>
    </row>
    <row r="304" spans="1:12" ht="15" customHeight="1" x14ac:dyDescent="0.2">
      <c r="A304" s="51" t="s">
        <v>373</v>
      </c>
      <c r="B304" s="51"/>
      <c r="C304" s="19">
        <f>'SP civilistico'!C200</f>
        <v>0</v>
      </c>
      <c r="D304" s="19"/>
      <c r="E304" s="19">
        <f>'SP civilistico'!E200</f>
        <v>0</v>
      </c>
      <c r="F304" s="19"/>
      <c r="G304" s="19">
        <f>'SP civilistico'!G200</f>
        <v>0</v>
      </c>
      <c r="H304" s="19"/>
      <c r="I304" s="19">
        <f>'SP civilistico'!I200</f>
        <v>0</v>
      </c>
      <c r="J304" s="19"/>
      <c r="K304" s="19">
        <f>'SP civilistico'!K200</f>
        <v>0</v>
      </c>
      <c r="L304" s="2"/>
    </row>
    <row r="305" spans="1:12" ht="15" customHeight="1" x14ac:dyDescent="0.2">
      <c r="A305" s="51" t="s">
        <v>162</v>
      </c>
      <c r="B305" s="51"/>
      <c r="C305" s="19">
        <f>+'SP civilistico'!C194</f>
        <v>0</v>
      </c>
      <c r="D305" s="19"/>
      <c r="E305" s="19">
        <f>+'SP civilistico'!E194</f>
        <v>0</v>
      </c>
      <c r="F305" s="19"/>
      <c r="G305" s="19">
        <f>+'SP civilistico'!G194</f>
        <v>0</v>
      </c>
      <c r="H305" s="19"/>
      <c r="I305" s="19">
        <f>+'SP civilistico'!I194</f>
        <v>0</v>
      </c>
      <c r="J305" s="19"/>
      <c r="K305" s="19">
        <f>+'SP civilistico'!K194</f>
        <v>0</v>
      </c>
      <c r="L305" s="2"/>
    </row>
    <row r="306" spans="1:12" ht="15" customHeight="1" x14ac:dyDescent="0.2">
      <c r="A306" s="51" t="s">
        <v>374</v>
      </c>
      <c r="B306" s="51"/>
      <c r="C306" s="19">
        <f>'SP civilistico'!C188</f>
        <v>0</v>
      </c>
      <c r="D306" s="19"/>
      <c r="E306" s="19">
        <f>'SP civilistico'!E188</f>
        <v>0</v>
      </c>
      <c r="F306" s="19"/>
      <c r="G306" s="19">
        <f>'SP civilistico'!G188</f>
        <v>0</v>
      </c>
      <c r="H306" s="19"/>
      <c r="I306" s="19">
        <f>'SP civilistico'!I188</f>
        <v>0</v>
      </c>
      <c r="J306" s="19"/>
      <c r="K306" s="19">
        <f>'SP civilistico'!K188</f>
        <v>0</v>
      </c>
      <c r="L306" s="2"/>
    </row>
    <row r="307" spans="1:12" ht="15" customHeight="1" x14ac:dyDescent="0.2">
      <c r="A307" s="50" t="s">
        <v>375</v>
      </c>
      <c r="B307" s="50"/>
      <c r="C307" s="19">
        <f>'SP civilistico'!C191</f>
        <v>0</v>
      </c>
      <c r="D307" s="19"/>
      <c r="E307" s="19">
        <f>'SP civilistico'!E191</f>
        <v>0</v>
      </c>
      <c r="F307" s="19"/>
      <c r="G307" s="19">
        <f>'SP civilistico'!G191</f>
        <v>0</v>
      </c>
      <c r="H307" s="19"/>
      <c r="I307" s="19">
        <f>'SP civilistico'!I191</f>
        <v>0</v>
      </c>
      <c r="J307" s="19"/>
      <c r="K307" s="19">
        <f>'SP civilistico'!K191</f>
        <v>0</v>
      </c>
      <c r="L307" s="2"/>
    </row>
    <row r="308" spans="1:12" ht="15" customHeight="1" x14ac:dyDescent="0.2">
      <c r="A308" s="51" t="s">
        <v>376</v>
      </c>
      <c r="B308" s="51"/>
      <c r="C308" s="19">
        <f>'SP civilistico'!C209</f>
        <v>0</v>
      </c>
      <c r="D308" s="19"/>
      <c r="E308" s="19">
        <f>'SP civilistico'!E209</f>
        <v>0</v>
      </c>
      <c r="F308" s="19"/>
      <c r="G308" s="19">
        <f>'SP civilistico'!G209</f>
        <v>0</v>
      </c>
      <c r="H308" s="19"/>
      <c r="I308" s="19">
        <f>'SP civilistico'!I209</f>
        <v>0</v>
      </c>
      <c r="J308" s="19"/>
      <c r="K308" s="19">
        <f>'SP civilistico'!K209</f>
        <v>0</v>
      </c>
      <c r="L308" s="2"/>
    </row>
    <row r="309" spans="1:12" ht="15" customHeight="1" x14ac:dyDescent="0.2">
      <c r="A309" s="51" t="s">
        <v>377</v>
      </c>
      <c r="B309" s="51"/>
      <c r="C309" s="19">
        <f>'SP civilistico'!C214</f>
        <v>0</v>
      </c>
      <c r="D309" s="19"/>
      <c r="E309" s="19">
        <f>'SP civilistico'!E214</f>
        <v>0</v>
      </c>
      <c r="F309" s="19"/>
      <c r="G309" s="19">
        <f>'SP civilistico'!G214</f>
        <v>0</v>
      </c>
      <c r="H309" s="19"/>
      <c r="I309" s="19">
        <f>'SP civilistico'!I214</f>
        <v>0</v>
      </c>
      <c r="J309" s="19"/>
      <c r="K309" s="19">
        <f>'SP civilistico'!K214</f>
        <v>0</v>
      </c>
      <c r="L309" s="2"/>
    </row>
    <row r="310" spans="1:12" ht="15" customHeight="1" x14ac:dyDescent="0.2">
      <c r="A310" s="51" t="s">
        <v>378</v>
      </c>
      <c r="B310" s="51"/>
      <c r="C310" s="19">
        <f>'SP civilistico'!C219</f>
        <v>0</v>
      </c>
      <c r="D310" s="19"/>
      <c r="E310" s="19">
        <f>'SP civilistico'!E219</f>
        <v>0</v>
      </c>
      <c r="F310" s="19"/>
      <c r="G310" s="19">
        <f>'SP civilistico'!G219</f>
        <v>0</v>
      </c>
      <c r="H310" s="19"/>
      <c r="I310" s="19">
        <f>'SP civilistico'!I219</f>
        <v>0</v>
      </c>
      <c r="J310" s="19"/>
      <c r="K310" s="19">
        <f>'SP civilistico'!K219</f>
        <v>0</v>
      </c>
      <c r="L310" s="2"/>
    </row>
    <row r="311" spans="1:12" ht="15" customHeight="1" x14ac:dyDescent="0.2">
      <c r="A311" s="51" t="s">
        <v>379</v>
      </c>
      <c r="B311" s="51"/>
      <c r="C311" s="19">
        <f>'SP civilistico'!C224</f>
        <v>0</v>
      </c>
      <c r="D311" s="19"/>
      <c r="E311" s="19">
        <f>'SP civilistico'!E224</f>
        <v>0</v>
      </c>
      <c r="F311" s="19"/>
      <c r="G311" s="19">
        <f>'SP civilistico'!G224</f>
        <v>0</v>
      </c>
      <c r="H311" s="19"/>
      <c r="I311" s="19">
        <f>'SP civilistico'!I224</f>
        <v>0</v>
      </c>
      <c r="J311" s="19"/>
      <c r="K311" s="19">
        <f>'SP civilistico'!K224</f>
        <v>0</v>
      </c>
      <c r="L311" s="2"/>
    </row>
    <row r="312" spans="1:12" ht="15" customHeight="1" x14ac:dyDescent="0.2">
      <c r="A312" s="258" t="s">
        <v>569</v>
      </c>
      <c r="B312" s="51"/>
      <c r="C312" s="19">
        <f>+'SP civilistico'!C229</f>
        <v>0</v>
      </c>
      <c r="D312" s="19"/>
      <c r="E312" s="19">
        <f>+'SP civilistico'!E229</f>
        <v>0</v>
      </c>
      <c r="F312" s="19"/>
      <c r="G312" s="19">
        <f>+'SP civilistico'!G229</f>
        <v>0</v>
      </c>
      <c r="H312" s="19"/>
      <c r="I312" s="19">
        <f>+'SP civilistico'!I229</f>
        <v>0</v>
      </c>
      <c r="J312" s="19"/>
      <c r="K312" s="19">
        <f>+'SP civilistico'!K229</f>
        <v>0</v>
      </c>
      <c r="L312" s="2"/>
    </row>
    <row r="313" spans="1:12" ht="15" customHeight="1" x14ac:dyDescent="0.2">
      <c r="A313" s="77" t="s">
        <v>562</v>
      </c>
      <c r="B313" s="77"/>
      <c r="C313" s="19">
        <f>'SP civilistico'!C240</f>
        <v>0</v>
      </c>
      <c r="D313" s="19"/>
      <c r="E313" s="19">
        <f>'SP civilistico'!E240</f>
        <v>0</v>
      </c>
      <c r="F313" s="19"/>
      <c r="G313" s="19">
        <f>'SP civilistico'!G240</f>
        <v>0</v>
      </c>
      <c r="H313" s="19"/>
      <c r="I313" s="19">
        <f>'SP civilistico'!I240</f>
        <v>0</v>
      </c>
      <c r="J313" s="19"/>
      <c r="K313" s="19">
        <f>'SP civilistico'!K240</f>
        <v>0</v>
      </c>
      <c r="L313" s="2"/>
    </row>
    <row r="314" spans="1:12" ht="15" customHeight="1" x14ac:dyDescent="0.2">
      <c r="A314" s="70" t="s">
        <v>178</v>
      </c>
      <c r="B314" s="70"/>
      <c r="C314" s="183">
        <f>SUM(C303:C313)</f>
        <v>0</v>
      </c>
      <c r="D314" s="183"/>
      <c r="E314" s="183">
        <f>SUM(E303:E313)</f>
        <v>0</v>
      </c>
      <c r="F314" s="183"/>
      <c r="G314" s="183">
        <f>SUM(G303:G313)</f>
        <v>0</v>
      </c>
      <c r="H314" s="183"/>
      <c r="I314" s="183">
        <f>SUM(I303:I313)</f>
        <v>0</v>
      </c>
      <c r="J314" s="183"/>
      <c r="K314" s="183">
        <f>SUM(K303:K313)</f>
        <v>0</v>
      </c>
      <c r="L314" s="65"/>
    </row>
    <row r="315" spans="1:12" ht="15" customHeight="1" x14ac:dyDescent="0.2">
      <c r="A315" s="51" t="s">
        <v>380</v>
      </c>
      <c r="B315" s="51"/>
      <c r="C315" s="19"/>
      <c r="D315" s="19"/>
      <c r="E315" s="19"/>
      <c r="F315" s="19"/>
      <c r="G315" s="19"/>
      <c r="H315" s="19"/>
      <c r="I315" s="19"/>
      <c r="J315" s="19"/>
      <c r="K315" s="19"/>
      <c r="L315" s="2"/>
    </row>
    <row r="316" spans="1:12" ht="15" customHeight="1" x14ac:dyDescent="0.2">
      <c r="A316" s="51" t="s">
        <v>372</v>
      </c>
      <c r="B316" s="51"/>
      <c r="C316" s="19">
        <f>'SP civilistico'!C198</f>
        <v>0</v>
      </c>
      <c r="D316" s="19"/>
      <c r="E316" s="19">
        <f>'SP civilistico'!E198</f>
        <v>0</v>
      </c>
      <c r="F316" s="19"/>
      <c r="G316" s="19">
        <f>'SP civilistico'!G198</f>
        <v>0</v>
      </c>
      <c r="H316" s="19"/>
      <c r="I316" s="19">
        <f>'SP civilistico'!I198</f>
        <v>0</v>
      </c>
      <c r="J316" s="19"/>
      <c r="K316" s="19">
        <f>'SP civilistico'!K198</f>
        <v>0</v>
      </c>
      <c r="L316" s="2"/>
    </row>
    <row r="317" spans="1:12" ht="15" customHeight="1" x14ac:dyDescent="0.2">
      <c r="A317" s="51" t="s">
        <v>373</v>
      </c>
      <c r="B317" s="51"/>
      <c r="C317" s="19">
        <f>'SP civilistico'!C201</f>
        <v>0</v>
      </c>
      <c r="D317" s="19"/>
      <c r="E317" s="19">
        <f>'SP civilistico'!E201</f>
        <v>0</v>
      </c>
      <c r="F317" s="19"/>
      <c r="G317" s="19">
        <f>'SP civilistico'!G201</f>
        <v>0</v>
      </c>
      <c r="H317" s="19"/>
      <c r="I317" s="19">
        <f>'SP civilistico'!I201</f>
        <v>0</v>
      </c>
      <c r="J317" s="19"/>
      <c r="K317" s="19">
        <f>'SP civilistico'!K201</f>
        <v>0</v>
      </c>
      <c r="L317" s="2"/>
    </row>
    <row r="318" spans="1:12" ht="15" customHeight="1" x14ac:dyDescent="0.2">
      <c r="A318" s="51" t="s">
        <v>162</v>
      </c>
      <c r="B318" s="51"/>
      <c r="C318" s="19">
        <f>+'SP civilistico'!C195</f>
        <v>0</v>
      </c>
      <c r="D318" s="19"/>
      <c r="E318" s="19">
        <f>+'SP civilistico'!E195</f>
        <v>0</v>
      </c>
      <c r="F318" s="19"/>
      <c r="G318" s="19">
        <f>+'SP civilistico'!G195</f>
        <v>0</v>
      </c>
      <c r="H318" s="19"/>
      <c r="I318" s="19">
        <f>+'SP civilistico'!I195</f>
        <v>0</v>
      </c>
      <c r="J318" s="19"/>
      <c r="K318" s="19">
        <f>+'SP civilistico'!K195</f>
        <v>0</v>
      </c>
      <c r="L318" s="2"/>
    </row>
    <row r="319" spans="1:12" ht="15" customHeight="1" x14ac:dyDescent="0.2">
      <c r="A319" s="51" t="s">
        <v>374</v>
      </c>
      <c r="B319" s="51"/>
      <c r="C319" s="19">
        <f>'SP civilistico'!C189</f>
        <v>0</v>
      </c>
      <c r="D319" s="19"/>
      <c r="E319" s="19">
        <f>'SP civilistico'!E189</f>
        <v>0</v>
      </c>
      <c r="F319" s="19"/>
      <c r="G319" s="19">
        <f>'SP civilistico'!G189</f>
        <v>0</v>
      </c>
      <c r="H319" s="19"/>
      <c r="I319" s="19">
        <f>'SP civilistico'!I189</f>
        <v>0</v>
      </c>
      <c r="J319" s="19"/>
      <c r="K319" s="19">
        <f>'SP civilistico'!K189</f>
        <v>0</v>
      </c>
      <c r="L319" s="2"/>
    </row>
    <row r="320" spans="1:12" ht="15" customHeight="1" x14ac:dyDescent="0.2">
      <c r="A320" s="50" t="s">
        <v>375</v>
      </c>
      <c r="B320" s="50"/>
      <c r="C320" s="19">
        <f>'SP civilistico'!C192</f>
        <v>0</v>
      </c>
      <c r="D320" s="19"/>
      <c r="E320" s="19">
        <f>'SP civilistico'!E192</f>
        <v>0</v>
      </c>
      <c r="F320" s="19"/>
      <c r="G320" s="19">
        <f>'SP civilistico'!G192</f>
        <v>0</v>
      </c>
      <c r="H320" s="19"/>
      <c r="I320" s="19">
        <f>'SP civilistico'!I192</f>
        <v>0</v>
      </c>
      <c r="J320" s="19"/>
      <c r="K320" s="19">
        <f>'SP civilistico'!K192</f>
        <v>0</v>
      </c>
      <c r="L320" s="2"/>
    </row>
    <row r="321" spans="1:12" ht="15" customHeight="1" x14ac:dyDescent="0.2">
      <c r="A321" s="51" t="s">
        <v>376</v>
      </c>
      <c r="B321" s="51"/>
      <c r="C321" s="19">
        <f>'SP civilistico'!C211</f>
        <v>0</v>
      </c>
      <c r="D321" s="19"/>
      <c r="E321" s="19">
        <f>'SP civilistico'!E211</f>
        <v>0</v>
      </c>
      <c r="F321" s="19"/>
      <c r="G321" s="19">
        <f>'SP civilistico'!G211</f>
        <v>0</v>
      </c>
      <c r="H321" s="19"/>
      <c r="I321" s="19">
        <f>'SP civilistico'!I211</f>
        <v>0</v>
      </c>
      <c r="J321" s="19"/>
      <c r="K321" s="19">
        <f>'SP civilistico'!K211</f>
        <v>0</v>
      </c>
      <c r="L321" s="2"/>
    </row>
    <row r="322" spans="1:12" ht="15" customHeight="1" x14ac:dyDescent="0.2">
      <c r="A322" s="51" t="s">
        <v>377</v>
      </c>
      <c r="B322" s="51"/>
      <c r="C322" s="19">
        <f>'SP civilistico'!C216</f>
        <v>0</v>
      </c>
      <c r="D322" s="19"/>
      <c r="E322" s="19">
        <f>'SP civilistico'!E216</f>
        <v>0</v>
      </c>
      <c r="F322" s="19"/>
      <c r="G322" s="19">
        <f>'SP civilistico'!G216</f>
        <v>0</v>
      </c>
      <c r="H322" s="19"/>
      <c r="I322" s="19">
        <f>'SP civilistico'!I216</f>
        <v>0</v>
      </c>
      <c r="J322" s="19"/>
      <c r="K322" s="19">
        <f>'SP civilistico'!K216</f>
        <v>0</v>
      </c>
      <c r="L322" s="2"/>
    </row>
    <row r="323" spans="1:12" ht="15" customHeight="1" x14ac:dyDescent="0.2">
      <c r="A323" s="51" t="s">
        <v>378</v>
      </c>
      <c r="B323" s="51"/>
      <c r="C323" s="19">
        <f>'SP civilistico'!C221</f>
        <v>0</v>
      </c>
      <c r="D323" s="19"/>
      <c r="E323" s="19">
        <f>'SP civilistico'!E221</f>
        <v>0</v>
      </c>
      <c r="F323" s="19"/>
      <c r="G323" s="19">
        <f>'SP civilistico'!G221</f>
        <v>0</v>
      </c>
      <c r="H323" s="19"/>
      <c r="I323" s="19">
        <f>'SP civilistico'!I221</f>
        <v>0</v>
      </c>
      <c r="J323" s="19"/>
      <c r="K323" s="19">
        <f>'SP civilistico'!K221</f>
        <v>0</v>
      </c>
      <c r="L323" s="2"/>
    </row>
    <row r="324" spans="1:12" ht="15" customHeight="1" x14ac:dyDescent="0.2">
      <c r="A324" s="51" t="s">
        <v>379</v>
      </c>
      <c r="B324" s="51"/>
      <c r="C324" s="19">
        <f>'SP civilistico'!C226</f>
        <v>0</v>
      </c>
      <c r="D324" s="19"/>
      <c r="E324" s="19">
        <f>'SP civilistico'!E226</f>
        <v>0</v>
      </c>
      <c r="F324" s="19"/>
      <c r="G324" s="19">
        <f>'SP civilistico'!G226</f>
        <v>0</v>
      </c>
      <c r="H324" s="19"/>
      <c r="I324" s="19">
        <f>'SP civilistico'!I226</f>
        <v>0</v>
      </c>
      <c r="J324" s="19"/>
      <c r="K324" s="19">
        <f>'SP civilistico'!K226</f>
        <v>0</v>
      </c>
      <c r="L324" s="2"/>
    </row>
    <row r="325" spans="1:12" ht="15" customHeight="1" x14ac:dyDescent="0.2">
      <c r="A325" s="258" t="s">
        <v>569</v>
      </c>
      <c r="B325" s="51"/>
      <c r="C325" s="19">
        <f>+'SP civilistico'!C231</f>
        <v>0</v>
      </c>
      <c r="D325" s="19"/>
      <c r="E325" s="19">
        <f>+'SP civilistico'!E231</f>
        <v>0</v>
      </c>
      <c r="F325" s="19"/>
      <c r="G325" s="19">
        <f>+'SP civilistico'!G231</f>
        <v>0</v>
      </c>
      <c r="H325" s="19"/>
      <c r="I325" s="19">
        <f>+'SP civilistico'!I231</f>
        <v>0</v>
      </c>
      <c r="J325" s="19"/>
      <c r="K325" s="19">
        <f>+'SP civilistico'!K231</f>
        <v>0</v>
      </c>
      <c r="L325" s="2"/>
    </row>
    <row r="326" spans="1:12" ht="15" customHeight="1" x14ac:dyDescent="0.2">
      <c r="A326" s="77" t="s">
        <v>562</v>
      </c>
      <c r="B326" s="77"/>
      <c r="C326" s="19">
        <f>'SP civilistico'!C242</f>
        <v>0</v>
      </c>
      <c r="D326" s="19"/>
      <c r="E326" s="19">
        <f>'SP civilistico'!E242</f>
        <v>0</v>
      </c>
      <c r="F326" s="19"/>
      <c r="G326" s="19">
        <f>'SP civilistico'!G242</f>
        <v>0</v>
      </c>
      <c r="H326" s="19"/>
      <c r="I326" s="19">
        <f>'SP civilistico'!I242</f>
        <v>0</v>
      </c>
      <c r="J326" s="19"/>
      <c r="K326" s="19">
        <f>'SP civilistico'!K242</f>
        <v>0</v>
      </c>
      <c r="L326" s="2"/>
    </row>
    <row r="327" spans="1:12" ht="15" customHeight="1" x14ac:dyDescent="0.2">
      <c r="A327" s="70" t="s">
        <v>178</v>
      </c>
      <c r="B327" s="70"/>
      <c r="C327" s="183">
        <f>SUM(C316:C326)</f>
        <v>0</v>
      </c>
      <c r="D327" s="183"/>
      <c r="E327" s="183">
        <f>SUM(E316:E326)</f>
        <v>0</v>
      </c>
      <c r="F327" s="183"/>
      <c r="G327" s="183">
        <f>SUM(G316:G326)</f>
        <v>0</v>
      </c>
      <c r="H327" s="183"/>
      <c r="I327" s="183">
        <f>SUM(I316:I326)</f>
        <v>0</v>
      </c>
      <c r="J327" s="183"/>
      <c r="K327" s="183">
        <f>SUM(K316:K326)</f>
        <v>0</v>
      </c>
      <c r="L327" s="65"/>
    </row>
    <row r="328" spans="1:12" ht="15" customHeight="1" x14ac:dyDescent="0.2">
      <c r="A328" s="61" t="s">
        <v>381</v>
      </c>
      <c r="B328" s="61"/>
      <c r="C328" s="19">
        <f>C314+C327</f>
        <v>0</v>
      </c>
      <c r="D328" s="19"/>
      <c r="E328" s="19">
        <f>E314+E327</f>
        <v>0</v>
      </c>
      <c r="F328" s="19"/>
      <c r="G328" s="19">
        <f>G314+G327</f>
        <v>0</v>
      </c>
      <c r="H328" s="19"/>
      <c r="I328" s="19">
        <f>I314+I327</f>
        <v>0</v>
      </c>
      <c r="J328" s="19"/>
      <c r="K328" s="19">
        <f>K314+K327</f>
        <v>0</v>
      </c>
      <c r="L328" s="2"/>
    </row>
    <row r="329" spans="1:12" ht="15" customHeight="1" x14ac:dyDescent="0.2">
      <c r="A329" s="78"/>
      <c r="B329" s="78"/>
      <c r="C329" s="19"/>
      <c r="D329" s="19"/>
      <c r="E329" s="19"/>
      <c r="F329" s="19"/>
      <c r="G329" s="19"/>
      <c r="H329" s="19"/>
      <c r="I329" s="19"/>
      <c r="J329" s="19"/>
      <c r="K329" s="19"/>
      <c r="L329" s="2"/>
    </row>
    <row r="330" spans="1:12" ht="15" customHeight="1" x14ac:dyDescent="0.2">
      <c r="A330" s="62" t="s">
        <v>382</v>
      </c>
      <c r="B330" s="62"/>
      <c r="C330" s="19"/>
      <c r="D330" s="19"/>
      <c r="E330" s="19"/>
      <c r="F330" s="19"/>
      <c r="G330" s="19"/>
      <c r="H330" s="19"/>
      <c r="I330" s="19"/>
      <c r="J330" s="19"/>
      <c r="K330" s="19"/>
      <c r="L330" s="2"/>
    </row>
    <row r="331" spans="1:12" ht="15" customHeight="1" x14ac:dyDescent="0.2">
      <c r="A331" s="50" t="s">
        <v>383</v>
      </c>
      <c r="B331" s="50"/>
      <c r="C331" s="19">
        <f>'SP civilistico'!C157</f>
        <v>0</v>
      </c>
      <c r="D331" s="19"/>
      <c r="E331" s="19">
        <f>'SP civilistico'!E157</f>
        <v>0</v>
      </c>
      <c r="F331" s="19"/>
      <c r="G331" s="19">
        <f>'SP civilistico'!G157</f>
        <v>0</v>
      </c>
      <c r="H331" s="19"/>
      <c r="I331" s="19">
        <f>'SP civilistico'!I157</f>
        <v>0</v>
      </c>
      <c r="J331" s="19"/>
      <c r="K331" s="19">
        <f>'SP civilistico'!K157</f>
        <v>0</v>
      </c>
      <c r="L331" s="2"/>
    </row>
    <row r="332" spans="1:12" ht="15" customHeight="1" x14ac:dyDescent="0.2">
      <c r="A332" s="50" t="s">
        <v>384</v>
      </c>
      <c r="B332" s="50"/>
      <c r="C332" s="19"/>
      <c r="D332" s="19"/>
      <c r="E332" s="19"/>
      <c r="F332" s="19"/>
      <c r="G332" s="19"/>
      <c r="H332" s="19"/>
      <c r="I332" s="19"/>
      <c r="J332" s="19"/>
      <c r="K332" s="19"/>
      <c r="L332" s="2"/>
    </row>
    <row r="333" spans="1:12" ht="15" customHeight="1" x14ac:dyDescent="0.2">
      <c r="A333" s="53" t="s">
        <v>191</v>
      </c>
      <c r="B333" s="53"/>
      <c r="C333" s="19">
        <f>'SP civilistico'!C44</f>
        <v>0</v>
      </c>
      <c r="D333" s="19"/>
      <c r="E333" s="19">
        <f>'SP civilistico'!E44</f>
        <v>0</v>
      </c>
      <c r="F333" s="19"/>
      <c r="G333" s="19">
        <f>'SP civilistico'!G44</f>
        <v>0</v>
      </c>
      <c r="H333" s="19"/>
      <c r="I333" s="19">
        <f>'SP civilistico'!I44</f>
        <v>0</v>
      </c>
      <c r="J333" s="19"/>
      <c r="K333" s="19">
        <f>'SP civilistico'!K44</f>
        <v>0</v>
      </c>
      <c r="L333" s="2"/>
    </row>
    <row r="334" spans="1:12" ht="15" customHeight="1" x14ac:dyDescent="0.2">
      <c r="A334" s="53" t="s">
        <v>194</v>
      </c>
      <c r="B334" s="53"/>
      <c r="C334" s="19">
        <f>'SP civilistico'!C49</f>
        <v>0</v>
      </c>
      <c r="D334" s="19"/>
      <c r="E334" s="19">
        <f>'SP civilistico'!E49</f>
        <v>0</v>
      </c>
      <c r="F334" s="19"/>
      <c r="G334" s="19">
        <f>'SP civilistico'!G49</f>
        <v>0</v>
      </c>
      <c r="H334" s="19"/>
      <c r="I334" s="19">
        <f>'SP civilistico'!I49</f>
        <v>0</v>
      </c>
      <c r="J334" s="19"/>
      <c r="K334" s="19">
        <f>'SP civilistico'!K49</f>
        <v>0</v>
      </c>
      <c r="L334" s="2"/>
    </row>
    <row r="335" spans="1:12" ht="15" customHeight="1" x14ac:dyDescent="0.2">
      <c r="A335" s="53" t="s">
        <v>195</v>
      </c>
      <c r="B335" s="53"/>
      <c r="C335" s="19">
        <f>'SP civilistico'!C54</f>
        <v>0</v>
      </c>
      <c r="D335" s="19"/>
      <c r="E335" s="19">
        <f>'SP civilistico'!E54</f>
        <v>0</v>
      </c>
      <c r="F335" s="19"/>
      <c r="G335" s="19">
        <f>'SP civilistico'!G54</f>
        <v>0</v>
      </c>
      <c r="H335" s="19"/>
      <c r="I335" s="19">
        <f>'SP civilistico'!I54</f>
        <v>0</v>
      </c>
      <c r="J335" s="19"/>
      <c r="K335" s="19">
        <f>'SP civilistico'!K54</f>
        <v>0</v>
      </c>
      <c r="L335" s="2"/>
    </row>
    <row r="336" spans="1:12" ht="15" customHeight="1" x14ac:dyDescent="0.2">
      <c r="A336" s="257" t="s">
        <v>506</v>
      </c>
      <c r="B336" s="53"/>
      <c r="C336" s="19">
        <f>+'SP civilistico'!C59</f>
        <v>0</v>
      </c>
      <c r="D336" s="19"/>
      <c r="E336" s="19">
        <f>+'SP civilistico'!E59</f>
        <v>0</v>
      </c>
      <c r="F336" s="19"/>
      <c r="G336" s="19">
        <f>+'SP civilistico'!G59</f>
        <v>0</v>
      </c>
      <c r="H336" s="19"/>
      <c r="I336" s="19">
        <f>+'SP civilistico'!I59</f>
        <v>0</v>
      </c>
      <c r="J336" s="19"/>
      <c r="K336" s="19">
        <f>+'SP civilistico'!K59</f>
        <v>0</v>
      </c>
      <c r="L336" s="2"/>
    </row>
    <row r="337" spans="1:12" ht="15" customHeight="1" x14ac:dyDescent="0.2">
      <c r="A337" s="53" t="s">
        <v>570</v>
      </c>
      <c r="B337" s="53"/>
      <c r="C337" s="19">
        <f>'SP civilistico'!C64</f>
        <v>0</v>
      </c>
      <c r="D337" s="19"/>
      <c r="E337" s="19">
        <f>'SP civilistico'!E64</f>
        <v>0</v>
      </c>
      <c r="F337" s="19"/>
      <c r="G337" s="19">
        <f>'SP civilistico'!G64</f>
        <v>0</v>
      </c>
      <c r="H337" s="19"/>
      <c r="I337" s="19">
        <f>'SP civilistico'!I64</f>
        <v>0</v>
      </c>
      <c r="J337" s="19"/>
      <c r="K337" s="19">
        <f>'SP civilistico'!K64</f>
        <v>0</v>
      </c>
      <c r="L337" s="2"/>
    </row>
    <row r="338" spans="1:12" ht="15" customHeight="1" x14ac:dyDescent="0.2">
      <c r="A338" s="50" t="s">
        <v>385</v>
      </c>
      <c r="B338" s="50"/>
      <c r="C338" s="19"/>
      <c r="D338" s="19"/>
      <c r="E338" s="19"/>
      <c r="F338" s="19"/>
      <c r="G338" s="19"/>
      <c r="H338" s="19"/>
      <c r="I338" s="19"/>
      <c r="J338" s="19"/>
      <c r="K338" s="19"/>
      <c r="L338" s="2"/>
    </row>
    <row r="339" spans="1:12" ht="15" customHeight="1" x14ac:dyDescent="0.2">
      <c r="A339" s="53" t="s">
        <v>191</v>
      </c>
      <c r="B339" s="53"/>
      <c r="C339" s="19">
        <f>'SP civilistico'!C92</f>
        <v>0</v>
      </c>
      <c r="D339" s="19"/>
      <c r="E339" s="19">
        <f>'SP civilistico'!E92</f>
        <v>0</v>
      </c>
      <c r="F339" s="19"/>
      <c r="G339" s="19">
        <f>'SP civilistico'!G92</f>
        <v>0</v>
      </c>
      <c r="H339" s="19"/>
      <c r="I339" s="19">
        <f>'SP civilistico'!I92</f>
        <v>0</v>
      </c>
      <c r="J339" s="19"/>
      <c r="K339" s="19">
        <f>'SP civilistico'!K92</f>
        <v>0</v>
      </c>
      <c r="L339" s="2"/>
    </row>
    <row r="340" spans="1:12" ht="15" customHeight="1" x14ac:dyDescent="0.2">
      <c r="A340" s="53" t="s">
        <v>194</v>
      </c>
      <c r="B340" s="53"/>
      <c r="C340" s="19">
        <f>'SP civilistico'!C97</f>
        <v>0</v>
      </c>
      <c r="D340" s="19"/>
      <c r="E340" s="19">
        <f>'SP civilistico'!E97</f>
        <v>0</v>
      </c>
      <c r="F340" s="19"/>
      <c r="G340" s="19">
        <f>'SP civilistico'!G97</f>
        <v>0</v>
      </c>
      <c r="H340" s="19"/>
      <c r="I340" s="19">
        <f>'SP civilistico'!I97</f>
        <v>0</v>
      </c>
      <c r="J340" s="19"/>
      <c r="K340" s="19">
        <f>'SP civilistico'!K97</f>
        <v>0</v>
      </c>
      <c r="L340" s="2"/>
    </row>
    <row r="341" spans="1:12" ht="15" customHeight="1" x14ac:dyDescent="0.2">
      <c r="A341" s="53" t="s">
        <v>195</v>
      </c>
      <c r="B341" s="53"/>
      <c r="C341" s="19">
        <f>'SP civilistico'!C102</f>
        <v>0</v>
      </c>
      <c r="D341" s="19"/>
      <c r="E341" s="19">
        <f>'SP civilistico'!E102</f>
        <v>0</v>
      </c>
      <c r="F341" s="19"/>
      <c r="G341" s="19">
        <f>'SP civilistico'!G102</f>
        <v>0</v>
      </c>
      <c r="H341" s="19"/>
      <c r="I341" s="19">
        <f>'SP civilistico'!I102</f>
        <v>0</v>
      </c>
      <c r="J341" s="19"/>
      <c r="K341" s="19">
        <f>'SP civilistico'!K102</f>
        <v>0</v>
      </c>
      <c r="L341" s="2"/>
    </row>
    <row r="342" spans="1:12" ht="15" customHeight="1" x14ac:dyDescent="0.2">
      <c r="A342" s="257" t="s">
        <v>506</v>
      </c>
      <c r="B342" s="53"/>
      <c r="C342" s="19">
        <f>+'SP civilistico'!C107</f>
        <v>0</v>
      </c>
      <c r="D342" s="19"/>
      <c r="E342" s="19">
        <f>+'SP civilistico'!E107</f>
        <v>0</v>
      </c>
      <c r="F342" s="19"/>
      <c r="G342" s="19">
        <f>+'SP civilistico'!G107</f>
        <v>0</v>
      </c>
      <c r="H342" s="19"/>
      <c r="I342" s="19">
        <f>+'SP civilistico'!I107</f>
        <v>0</v>
      </c>
      <c r="J342" s="19"/>
      <c r="K342" s="19">
        <f>+'SP civilistico'!K107</f>
        <v>0</v>
      </c>
      <c r="L342" s="2"/>
    </row>
    <row r="343" spans="1:12" ht="15" customHeight="1" x14ac:dyDescent="0.2">
      <c r="A343" s="44" t="s">
        <v>571</v>
      </c>
      <c r="B343" s="53"/>
      <c r="C343" s="19">
        <f>+'SP civilistico'!C112</f>
        <v>0</v>
      </c>
      <c r="D343" s="19"/>
      <c r="E343" s="19">
        <f>+'SP civilistico'!E112</f>
        <v>0</v>
      </c>
      <c r="F343" s="19"/>
      <c r="G343" s="19">
        <f>+'SP civilistico'!G112</f>
        <v>0</v>
      </c>
      <c r="H343" s="19"/>
      <c r="I343" s="19">
        <f>+'SP civilistico'!I112</f>
        <v>0</v>
      </c>
      <c r="J343" s="19"/>
      <c r="K343" s="19">
        <f>+'SP civilistico'!K112</f>
        <v>0</v>
      </c>
      <c r="L343" s="2"/>
    </row>
    <row r="344" spans="1:12" ht="15" customHeight="1" x14ac:dyDescent="0.2">
      <c r="A344" s="44" t="s">
        <v>572</v>
      </c>
      <c r="B344" s="53"/>
      <c r="C344" s="19">
        <f>+'SP civilistico'!C117</f>
        <v>0</v>
      </c>
      <c r="D344" s="19"/>
      <c r="E344" s="19">
        <f>+'SP civilistico'!E117</f>
        <v>0</v>
      </c>
      <c r="F344" s="19"/>
      <c r="G344" s="19">
        <f>+'SP civilistico'!G117</f>
        <v>0</v>
      </c>
      <c r="H344" s="19"/>
      <c r="I344" s="19">
        <f>+'SP civilistico'!I117</f>
        <v>0</v>
      </c>
      <c r="J344" s="19"/>
      <c r="K344" s="19">
        <f>+'SP civilistico'!K117</f>
        <v>0</v>
      </c>
      <c r="L344" s="2"/>
    </row>
    <row r="345" spans="1:12" ht="15" customHeight="1" x14ac:dyDescent="0.2">
      <c r="A345" s="79" t="s">
        <v>570</v>
      </c>
      <c r="B345" s="79"/>
      <c r="C345" s="19">
        <f>'SP civilistico'!C122</f>
        <v>0</v>
      </c>
      <c r="D345" s="19"/>
      <c r="E345" s="19">
        <f>'SP civilistico'!E122</f>
        <v>0</v>
      </c>
      <c r="F345" s="19"/>
      <c r="G345" s="19">
        <f>'SP civilistico'!G122</f>
        <v>0</v>
      </c>
      <c r="H345" s="19"/>
      <c r="I345" s="19">
        <f>'SP civilistico'!I122</f>
        <v>0</v>
      </c>
      <c r="J345" s="19"/>
      <c r="K345" s="19">
        <f>'SP civilistico'!K122</f>
        <v>0</v>
      </c>
      <c r="L345" s="2"/>
    </row>
    <row r="346" spans="1:12" ht="15" customHeight="1" x14ac:dyDescent="0.2">
      <c r="A346" s="58" t="s">
        <v>451</v>
      </c>
      <c r="B346" s="58"/>
      <c r="C346" s="19">
        <f>'SP civilistico'!C6</f>
        <v>0</v>
      </c>
      <c r="D346" s="19"/>
      <c r="E346" s="19">
        <f>'SP civilistico'!E6</f>
        <v>0</v>
      </c>
      <c r="F346" s="19"/>
      <c r="G346" s="19">
        <f>'SP civilistico'!G6</f>
        <v>0</v>
      </c>
      <c r="H346" s="19"/>
      <c r="I346" s="19">
        <f>'SP civilistico'!I6</f>
        <v>0</v>
      </c>
      <c r="J346" s="19"/>
      <c r="K346" s="19">
        <f>'SP civilistico'!K6</f>
        <v>0</v>
      </c>
      <c r="L346" s="2"/>
    </row>
    <row r="347" spans="1:12" ht="15" customHeight="1" x14ac:dyDescent="0.2">
      <c r="A347" s="51" t="s">
        <v>344</v>
      </c>
      <c r="B347" s="51"/>
      <c r="C347" s="19"/>
      <c r="D347" s="19"/>
      <c r="E347" s="19"/>
      <c r="F347" s="19"/>
      <c r="G347" s="19"/>
      <c r="H347" s="19"/>
      <c r="I347" s="19"/>
      <c r="J347" s="19"/>
      <c r="K347" s="19"/>
      <c r="L347" s="2"/>
    </row>
    <row r="348" spans="1:12" ht="15" customHeight="1" x14ac:dyDescent="0.2">
      <c r="A348" s="72" t="s">
        <v>345</v>
      </c>
      <c r="B348" s="72"/>
      <c r="C348" s="19">
        <f>+'SP civilistico'!C130</f>
        <v>0</v>
      </c>
      <c r="D348" s="19"/>
      <c r="E348" s="19">
        <f>+'SP civilistico'!E130</f>
        <v>0</v>
      </c>
      <c r="F348" s="19"/>
      <c r="G348" s="19">
        <f>+'SP civilistico'!G130</f>
        <v>0</v>
      </c>
      <c r="H348" s="19"/>
      <c r="I348" s="19">
        <f>+'SP civilistico'!I130</f>
        <v>0</v>
      </c>
      <c r="J348" s="19"/>
      <c r="K348" s="19">
        <f>+'SP civilistico'!K130</f>
        <v>0</v>
      </c>
      <c r="L348" s="2"/>
    </row>
    <row r="349" spans="1:12" ht="15" customHeight="1" x14ac:dyDescent="0.2">
      <c r="A349" s="72" t="s">
        <v>346</v>
      </c>
      <c r="B349" s="72"/>
      <c r="C349" s="19">
        <f>+'SP civilistico'!C133</f>
        <v>0</v>
      </c>
      <c r="D349" s="19"/>
      <c r="E349" s="19">
        <f>+'SP civilistico'!E133</f>
        <v>0</v>
      </c>
      <c r="F349" s="19"/>
      <c r="G349" s="19">
        <f>+'SP civilistico'!G133</f>
        <v>0</v>
      </c>
      <c r="H349" s="19"/>
      <c r="I349" s="19">
        <f>+'SP civilistico'!I133</f>
        <v>0</v>
      </c>
      <c r="J349" s="19"/>
      <c r="K349" s="19">
        <f>+'SP civilistico'!K133</f>
        <v>0</v>
      </c>
      <c r="L349" s="2"/>
    </row>
    <row r="350" spans="1:12" ht="15" customHeight="1" x14ac:dyDescent="0.2">
      <c r="A350" s="72" t="s">
        <v>347</v>
      </c>
      <c r="B350" s="72"/>
      <c r="C350" s="19">
        <f>+'SP civilistico'!C136</f>
        <v>0</v>
      </c>
      <c r="D350" s="19"/>
      <c r="E350" s="19">
        <f>+'SP civilistico'!E136</f>
        <v>0</v>
      </c>
      <c r="F350" s="19"/>
      <c r="G350" s="19">
        <f>+'SP civilistico'!G136</f>
        <v>0</v>
      </c>
      <c r="H350" s="19"/>
      <c r="I350" s="19">
        <f>+'SP civilistico'!I136</f>
        <v>0</v>
      </c>
      <c r="J350" s="19"/>
      <c r="K350" s="19">
        <f>+'SP civilistico'!K136</f>
        <v>0</v>
      </c>
      <c r="L350" s="2"/>
    </row>
    <row r="351" spans="1:12" ht="15" customHeight="1" x14ac:dyDescent="0.2">
      <c r="A351" s="257" t="s">
        <v>506</v>
      </c>
      <c r="B351" s="53"/>
      <c r="C351" s="19">
        <f>+'SP civilistico'!C139</f>
        <v>0</v>
      </c>
      <c r="D351" s="19"/>
      <c r="E351" s="19">
        <f>+'SP civilistico'!E139</f>
        <v>0</v>
      </c>
      <c r="F351" s="19"/>
      <c r="G351" s="19">
        <f>+'SP civilistico'!G139</f>
        <v>0</v>
      </c>
      <c r="H351" s="19"/>
      <c r="I351" s="19">
        <f>+'SP civilistico'!I139</f>
        <v>0</v>
      </c>
      <c r="J351" s="19"/>
      <c r="K351" s="19">
        <f>+'SP civilistico'!K139</f>
        <v>0</v>
      </c>
      <c r="L351" s="2"/>
    </row>
    <row r="352" spans="1:12" ht="15" customHeight="1" x14ac:dyDescent="0.2">
      <c r="A352" s="72" t="s">
        <v>558</v>
      </c>
      <c r="B352" s="72"/>
      <c r="C352" s="19">
        <f>+'SP civilistico'!C142</f>
        <v>0</v>
      </c>
      <c r="D352" s="19"/>
      <c r="E352" s="19">
        <f>+'SP civilistico'!E142</f>
        <v>0</v>
      </c>
      <c r="F352" s="19"/>
      <c r="G352" s="19">
        <f>+'SP civilistico'!G142</f>
        <v>0</v>
      </c>
      <c r="H352" s="19"/>
      <c r="I352" s="19">
        <f>+'SP civilistico'!I142</f>
        <v>0</v>
      </c>
      <c r="J352" s="19"/>
      <c r="K352" s="19">
        <f>+'SP civilistico'!K142</f>
        <v>0</v>
      </c>
      <c r="L352" s="2"/>
    </row>
    <row r="353" spans="1:12" ht="15" customHeight="1" x14ac:dyDescent="0.2">
      <c r="A353" s="255" t="s">
        <v>573</v>
      </c>
      <c r="B353" s="73"/>
      <c r="C353" s="19">
        <f>+'SP civilistico'!C145</f>
        <v>0</v>
      </c>
      <c r="D353" s="19"/>
      <c r="E353" s="19">
        <f>+'SP civilistico'!E145</f>
        <v>0</v>
      </c>
      <c r="F353" s="19"/>
      <c r="G353" s="19">
        <f>+'SP civilistico'!G145</f>
        <v>0</v>
      </c>
      <c r="H353" s="19"/>
      <c r="I353" s="19">
        <f>+'SP civilistico'!I145</f>
        <v>0</v>
      </c>
      <c r="J353" s="19"/>
      <c r="K353" s="19">
        <f>+'SP civilistico'!K145</f>
        <v>0</v>
      </c>
      <c r="L353" s="2"/>
    </row>
    <row r="354" spans="1:12" ht="15" customHeight="1" x14ac:dyDescent="0.2">
      <c r="A354" s="262" t="s">
        <v>574</v>
      </c>
      <c r="B354" s="73"/>
      <c r="C354" s="19">
        <f>+'SP civilistico'!C148</f>
        <v>0</v>
      </c>
      <c r="D354" s="19"/>
      <c r="E354" s="19">
        <f>+'SP civilistico'!E148</f>
        <v>0</v>
      </c>
      <c r="F354" s="19"/>
      <c r="G354" s="19">
        <f>+'SP civilistico'!G148</f>
        <v>0</v>
      </c>
      <c r="H354" s="19"/>
      <c r="I354" s="19">
        <f>+'SP civilistico'!I148</f>
        <v>0</v>
      </c>
      <c r="J354" s="19"/>
      <c r="K354" s="19">
        <f>+'SP civilistico'!K148</f>
        <v>0</v>
      </c>
      <c r="L354" s="2"/>
    </row>
    <row r="355" spans="1:12" ht="15" customHeight="1" x14ac:dyDescent="0.2">
      <c r="A355" s="254" t="s">
        <v>575</v>
      </c>
      <c r="B355" s="74"/>
      <c r="C355" s="19">
        <f>+'SP civilistico'!C151</f>
        <v>0</v>
      </c>
      <c r="D355" s="19"/>
      <c r="E355" s="19">
        <f>+'SP civilistico'!E151</f>
        <v>0</v>
      </c>
      <c r="F355" s="19"/>
      <c r="G355" s="19">
        <f>+'SP civilistico'!G151</f>
        <v>0</v>
      </c>
      <c r="H355" s="19"/>
      <c r="I355" s="19">
        <f>+'SP civilistico'!I151</f>
        <v>0</v>
      </c>
      <c r="J355" s="19"/>
      <c r="K355" s="19">
        <f>+'SP civilistico'!K151</f>
        <v>0</v>
      </c>
      <c r="L355" s="2"/>
    </row>
    <row r="356" spans="1:12" ht="15" customHeight="1" x14ac:dyDescent="0.2">
      <c r="A356" s="70" t="s">
        <v>178</v>
      </c>
      <c r="B356" s="70"/>
      <c r="C356" s="183">
        <f>SUM(C331:C355)</f>
        <v>0</v>
      </c>
      <c r="D356" s="183"/>
      <c r="E356" s="183">
        <f>SUM(E331:E355)</f>
        <v>0</v>
      </c>
      <c r="F356" s="183"/>
      <c r="G356" s="183">
        <f>SUM(G331:G355)</f>
        <v>0</v>
      </c>
      <c r="H356" s="183"/>
      <c r="I356" s="183">
        <f>SUM(I331:I355)</f>
        <v>0</v>
      </c>
      <c r="J356" s="183"/>
      <c r="K356" s="183">
        <f>SUM(K331:K355)</f>
        <v>0</v>
      </c>
      <c r="L356" s="65"/>
    </row>
    <row r="357" spans="1:12" ht="15" customHeight="1" x14ac:dyDescent="0.2">
      <c r="A357" s="62" t="s">
        <v>386</v>
      </c>
      <c r="B357" s="62"/>
      <c r="C357" s="177"/>
      <c r="D357" s="177"/>
      <c r="E357" s="177"/>
      <c r="F357" s="177"/>
      <c r="G357" s="177"/>
      <c r="H357" s="177"/>
      <c r="I357" s="177"/>
      <c r="J357" s="177"/>
      <c r="K357" s="177"/>
      <c r="L357" s="48"/>
    </row>
    <row r="358" spans="1:12" ht="15" customHeight="1" x14ac:dyDescent="0.2">
      <c r="A358" s="50" t="s">
        <v>387</v>
      </c>
      <c r="B358" s="50"/>
      <c r="C358" s="19"/>
      <c r="D358" s="19"/>
      <c r="E358" s="19"/>
      <c r="F358" s="19"/>
      <c r="G358" s="19"/>
      <c r="H358" s="19"/>
      <c r="I358" s="19"/>
      <c r="J358" s="19"/>
      <c r="K358" s="19"/>
      <c r="L358" s="2"/>
    </row>
    <row r="359" spans="1:12" ht="15" customHeight="1" x14ac:dyDescent="0.2">
      <c r="A359" s="53" t="s">
        <v>191</v>
      </c>
      <c r="B359" s="53"/>
      <c r="C359" s="19">
        <f>'SP civilistico'!C46</f>
        <v>0</v>
      </c>
      <c r="D359" s="19"/>
      <c r="E359" s="19">
        <f>'SP civilistico'!E46</f>
        <v>0</v>
      </c>
      <c r="F359" s="19"/>
      <c r="G359" s="19">
        <f>'SP civilistico'!G46</f>
        <v>0</v>
      </c>
      <c r="H359" s="19"/>
      <c r="I359" s="19">
        <f>'SP civilistico'!I46</f>
        <v>0</v>
      </c>
      <c r="J359" s="19"/>
      <c r="K359" s="19">
        <f>'SP civilistico'!K46</f>
        <v>0</v>
      </c>
      <c r="L359" s="2"/>
    </row>
    <row r="360" spans="1:12" ht="15" customHeight="1" x14ac:dyDescent="0.2">
      <c r="A360" s="53" t="s">
        <v>194</v>
      </c>
      <c r="B360" s="53"/>
      <c r="C360" s="19">
        <f>'SP civilistico'!C51</f>
        <v>0</v>
      </c>
      <c r="D360" s="19"/>
      <c r="E360" s="19">
        <f>'SP civilistico'!E51</f>
        <v>0</v>
      </c>
      <c r="F360" s="19"/>
      <c r="G360" s="19">
        <f>'SP civilistico'!G51</f>
        <v>0</v>
      </c>
      <c r="H360" s="19"/>
      <c r="I360" s="19">
        <f>'SP civilistico'!I51</f>
        <v>0</v>
      </c>
      <c r="J360" s="19"/>
      <c r="K360" s="19">
        <f>'SP civilistico'!K51</f>
        <v>0</v>
      </c>
      <c r="L360" s="2"/>
    </row>
    <row r="361" spans="1:12" ht="15" customHeight="1" x14ac:dyDescent="0.2">
      <c r="A361" s="53" t="s">
        <v>195</v>
      </c>
      <c r="B361" s="53"/>
      <c r="C361" s="19">
        <f>'SP civilistico'!C56</f>
        <v>0</v>
      </c>
      <c r="D361" s="19"/>
      <c r="E361" s="19">
        <f>'SP civilistico'!E56</f>
        <v>0</v>
      </c>
      <c r="F361" s="19"/>
      <c r="G361" s="19">
        <f>'SP civilistico'!G56</f>
        <v>0</v>
      </c>
      <c r="H361" s="19"/>
      <c r="I361" s="19">
        <f>'SP civilistico'!I56</f>
        <v>0</v>
      </c>
      <c r="J361" s="19"/>
      <c r="K361" s="19">
        <f>'SP civilistico'!K56</f>
        <v>0</v>
      </c>
      <c r="L361" s="2"/>
    </row>
    <row r="362" spans="1:12" ht="15" customHeight="1" x14ac:dyDescent="0.2">
      <c r="A362" s="257" t="s">
        <v>506</v>
      </c>
      <c r="B362" s="53"/>
      <c r="C362" s="19">
        <f>+'SP civilistico'!C61</f>
        <v>0</v>
      </c>
      <c r="D362" s="19"/>
      <c r="E362" s="19">
        <f>+'SP civilistico'!E61</f>
        <v>0</v>
      </c>
      <c r="F362" s="19"/>
      <c r="G362" s="19">
        <f>+'SP civilistico'!G61</f>
        <v>0</v>
      </c>
      <c r="H362" s="19"/>
      <c r="I362" s="19">
        <f>+'SP civilistico'!I61</f>
        <v>0</v>
      </c>
      <c r="J362" s="19"/>
      <c r="K362" s="19">
        <f>+'SP civilistico'!K61</f>
        <v>0</v>
      </c>
      <c r="L362" s="2"/>
    </row>
    <row r="363" spans="1:12" ht="15" customHeight="1" x14ac:dyDescent="0.2">
      <c r="A363" s="53" t="s">
        <v>196</v>
      </c>
      <c r="B363" s="53"/>
      <c r="C363" s="19">
        <f>'SP civilistico'!C66</f>
        <v>0</v>
      </c>
      <c r="D363" s="19"/>
      <c r="E363" s="19">
        <f>'SP civilistico'!E66</f>
        <v>0</v>
      </c>
      <c r="F363" s="19"/>
      <c r="G363" s="19">
        <f>'SP civilistico'!G66</f>
        <v>0</v>
      </c>
      <c r="H363" s="19"/>
      <c r="I363" s="19">
        <f>'SP civilistico'!I66</f>
        <v>0</v>
      </c>
      <c r="J363" s="19"/>
      <c r="K363" s="19">
        <f>'SP civilistico'!K66</f>
        <v>0</v>
      </c>
      <c r="L363" s="2"/>
    </row>
    <row r="364" spans="1:12" ht="15" customHeight="1" x14ac:dyDescent="0.2">
      <c r="A364" s="50" t="s">
        <v>388</v>
      </c>
      <c r="B364" s="50"/>
      <c r="C364" s="19"/>
      <c r="D364" s="19"/>
      <c r="E364" s="19"/>
      <c r="F364" s="19"/>
      <c r="G364" s="19"/>
      <c r="H364" s="19"/>
      <c r="I364" s="19"/>
      <c r="J364" s="19"/>
      <c r="K364" s="19"/>
      <c r="L364" s="2"/>
    </row>
    <row r="365" spans="1:12" ht="15" customHeight="1" x14ac:dyDescent="0.2">
      <c r="A365" s="53" t="s">
        <v>191</v>
      </c>
      <c r="B365" s="53"/>
      <c r="C365" s="19">
        <f>'SP civilistico'!C94</f>
        <v>0</v>
      </c>
      <c r="D365" s="19"/>
      <c r="E365" s="19">
        <f>'SP civilistico'!E94</f>
        <v>0</v>
      </c>
      <c r="F365" s="19"/>
      <c r="G365" s="19">
        <f>'SP civilistico'!G94</f>
        <v>0</v>
      </c>
      <c r="H365" s="19"/>
      <c r="I365" s="19">
        <f>'SP civilistico'!I94</f>
        <v>0</v>
      </c>
      <c r="J365" s="19"/>
      <c r="K365" s="19">
        <f>'SP civilistico'!K94</f>
        <v>0</v>
      </c>
      <c r="L365" s="2"/>
    </row>
    <row r="366" spans="1:12" ht="15" customHeight="1" x14ac:dyDescent="0.2">
      <c r="A366" s="53" t="s">
        <v>194</v>
      </c>
      <c r="B366" s="53"/>
      <c r="C366" s="19">
        <f>'SP civilistico'!C99</f>
        <v>0</v>
      </c>
      <c r="D366" s="19"/>
      <c r="E366" s="19">
        <f>'SP civilistico'!E99</f>
        <v>0</v>
      </c>
      <c r="F366" s="19"/>
      <c r="G366" s="19">
        <f>'SP civilistico'!G99</f>
        <v>0</v>
      </c>
      <c r="H366" s="19"/>
      <c r="I366" s="19">
        <f>'SP civilistico'!I99</f>
        <v>0</v>
      </c>
      <c r="J366" s="19"/>
      <c r="K366" s="19">
        <f>'SP civilistico'!K99</f>
        <v>0</v>
      </c>
      <c r="L366" s="2"/>
    </row>
    <row r="367" spans="1:12" ht="15" customHeight="1" x14ac:dyDescent="0.2">
      <c r="A367" s="53" t="s">
        <v>195</v>
      </c>
      <c r="B367" s="53"/>
      <c r="C367" s="19">
        <f>'SP civilistico'!C104</f>
        <v>0</v>
      </c>
      <c r="D367" s="19"/>
      <c r="E367" s="19">
        <f>'SP civilistico'!E104</f>
        <v>0</v>
      </c>
      <c r="F367" s="19"/>
      <c r="G367" s="19">
        <f>'SP civilistico'!G104</f>
        <v>0</v>
      </c>
      <c r="H367" s="19"/>
      <c r="I367" s="19">
        <f>'SP civilistico'!I104</f>
        <v>0</v>
      </c>
      <c r="J367" s="19"/>
      <c r="K367" s="19">
        <f>'SP civilistico'!K104</f>
        <v>0</v>
      </c>
      <c r="L367" s="2"/>
    </row>
    <row r="368" spans="1:12" ht="15" customHeight="1" x14ac:dyDescent="0.2">
      <c r="A368" s="257" t="s">
        <v>506</v>
      </c>
      <c r="B368" s="53"/>
      <c r="C368" s="19">
        <f>+'SP civilistico'!C109</f>
        <v>0</v>
      </c>
      <c r="D368" s="19"/>
      <c r="E368" s="19">
        <f>+'SP civilistico'!E109</f>
        <v>0</v>
      </c>
      <c r="F368" s="19"/>
      <c r="G368" s="19">
        <f>+'SP civilistico'!G109</f>
        <v>0</v>
      </c>
      <c r="H368" s="19"/>
      <c r="I368" s="19">
        <f>+'SP civilistico'!I109</f>
        <v>0</v>
      </c>
      <c r="J368" s="19"/>
      <c r="K368" s="19">
        <f>+'SP civilistico'!K109</f>
        <v>0</v>
      </c>
      <c r="L368" s="2"/>
    </row>
    <row r="369" spans="1:12" ht="15" customHeight="1" x14ac:dyDescent="0.2">
      <c r="A369" s="45" t="s">
        <v>571</v>
      </c>
      <c r="B369" s="53"/>
      <c r="C369" s="19">
        <f>+'SP civilistico'!C114</f>
        <v>0</v>
      </c>
      <c r="D369" s="19"/>
      <c r="E369" s="19">
        <f>+'SP civilistico'!E114</f>
        <v>0</v>
      </c>
      <c r="F369" s="19"/>
      <c r="G369" s="19">
        <f>+'SP civilistico'!G114</f>
        <v>0</v>
      </c>
      <c r="H369" s="19"/>
      <c r="I369" s="19">
        <f>+'SP civilistico'!I114</f>
        <v>0</v>
      </c>
      <c r="J369" s="19"/>
      <c r="K369" s="19">
        <f>+'SP civilistico'!K114</f>
        <v>0</v>
      </c>
      <c r="L369" s="2"/>
    </row>
    <row r="370" spans="1:12" ht="15" customHeight="1" x14ac:dyDescent="0.2">
      <c r="A370" s="45" t="s">
        <v>572</v>
      </c>
      <c r="B370" s="53"/>
      <c r="C370" s="19">
        <f>+'SP civilistico'!C119</f>
        <v>0</v>
      </c>
      <c r="D370" s="19"/>
      <c r="E370" s="19">
        <f>+'SP civilistico'!E119</f>
        <v>0</v>
      </c>
      <c r="F370" s="19"/>
      <c r="G370" s="19">
        <f>+'SP civilistico'!G119</f>
        <v>0</v>
      </c>
      <c r="H370" s="19"/>
      <c r="I370" s="19">
        <f>+'SP civilistico'!I119</f>
        <v>0</v>
      </c>
      <c r="J370" s="19"/>
      <c r="K370" s="19">
        <f>+'SP civilistico'!K119</f>
        <v>0</v>
      </c>
      <c r="L370" s="2"/>
    </row>
    <row r="371" spans="1:12" ht="15" customHeight="1" x14ac:dyDescent="0.2">
      <c r="A371" s="56" t="s">
        <v>570</v>
      </c>
      <c r="B371" s="56"/>
      <c r="C371" s="19">
        <f>'SP civilistico'!C124</f>
        <v>0</v>
      </c>
      <c r="D371" s="19"/>
      <c r="E371" s="19">
        <f>'SP civilistico'!E124</f>
        <v>0</v>
      </c>
      <c r="F371" s="19"/>
      <c r="G371" s="19">
        <f>'SP civilistico'!G124</f>
        <v>0</v>
      </c>
      <c r="H371" s="19"/>
      <c r="I371" s="19">
        <f>'SP civilistico'!I124</f>
        <v>0</v>
      </c>
      <c r="J371" s="19"/>
      <c r="K371" s="19">
        <f>'SP civilistico'!K124</f>
        <v>0</v>
      </c>
      <c r="L371" s="2"/>
    </row>
    <row r="372" spans="1:12" ht="15" customHeight="1" x14ac:dyDescent="0.2">
      <c r="A372" s="45" t="s">
        <v>452</v>
      </c>
      <c r="B372" s="45"/>
      <c r="C372" s="19">
        <f>'SP civilistico'!C7</f>
        <v>0</v>
      </c>
      <c r="D372" s="19"/>
      <c r="E372" s="19">
        <f>'SP civilistico'!E7</f>
        <v>0</v>
      </c>
      <c r="F372" s="19"/>
      <c r="G372" s="19">
        <f>'SP civilistico'!G7</f>
        <v>0</v>
      </c>
      <c r="H372" s="19"/>
      <c r="I372" s="19">
        <f>'SP civilistico'!I7</f>
        <v>0</v>
      </c>
      <c r="J372" s="19"/>
      <c r="K372" s="19">
        <f>'SP civilistico'!K7</f>
        <v>0</v>
      </c>
      <c r="L372" s="2"/>
    </row>
    <row r="373" spans="1:12" ht="15" customHeight="1" x14ac:dyDescent="0.2">
      <c r="A373" s="47" t="s">
        <v>178</v>
      </c>
      <c r="B373" s="47"/>
      <c r="C373" s="183">
        <f>SUM(C359:C372)</f>
        <v>0</v>
      </c>
      <c r="D373" s="183"/>
      <c r="E373" s="183">
        <f>SUM(E359:E372)</f>
        <v>0</v>
      </c>
      <c r="F373" s="183"/>
      <c r="G373" s="183">
        <f>SUM(G359:G372)</f>
        <v>0</v>
      </c>
      <c r="H373" s="183"/>
      <c r="I373" s="183">
        <f>SUM(I359:I372)</f>
        <v>0</v>
      </c>
      <c r="J373" s="183"/>
      <c r="K373" s="183">
        <f>SUM(K359:K372)</f>
        <v>0</v>
      </c>
      <c r="L373" s="65"/>
    </row>
    <row r="374" spans="1:12" ht="15" customHeight="1" x14ac:dyDescent="0.2">
      <c r="A374" s="42" t="s">
        <v>389</v>
      </c>
      <c r="B374" s="42"/>
      <c r="C374" s="19">
        <f>C356+C373</f>
        <v>0</v>
      </c>
      <c r="D374" s="19"/>
      <c r="E374" s="19">
        <f>E356+E373</f>
        <v>0</v>
      </c>
      <c r="F374" s="19"/>
      <c r="G374" s="19">
        <f>G356+G373</f>
        <v>0</v>
      </c>
      <c r="H374" s="19"/>
      <c r="I374" s="19">
        <f>I356+I373</f>
        <v>0</v>
      </c>
      <c r="J374" s="19"/>
      <c r="K374" s="19">
        <f>K356+K373</f>
        <v>0</v>
      </c>
      <c r="L374" s="2"/>
    </row>
    <row r="375" spans="1:12" ht="15" customHeight="1" x14ac:dyDescent="0.2">
      <c r="A375" s="11"/>
      <c r="B375" s="11"/>
      <c r="C375" s="19"/>
      <c r="D375" s="19"/>
      <c r="E375" s="19"/>
      <c r="F375" s="19"/>
      <c r="G375" s="19"/>
      <c r="H375" s="19"/>
      <c r="I375" s="19"/>
      <c r="J375" s="19"/>
      <c r="K375" s="19"/>
      <c r="L375" s="2"/>
    </row>
    <row r="376" spans="1:12" ht="15" customHeight="1" x14ac:dyDescent="0.2">
      <c r="A376" s="11" t="s">
        <v>390</v>
      </c>
      <c r="B376" s="11"/>
      <c r="C376" s="20">
        <f>C328-C374</f>
        <v>0</v>
      </c>
      <c r="D376" s="20"/>
      <c r="E376" s="20">
        <f>E328-E374</f>
        <v>0</v>
      </c>
      <c r="F376" s="20"/>
      <c r="G376" s="20">
        <f>G328-G374</f>
        <v>0</v>
      </c>
      <c r="H376" s="20"/>
      <c r="I376" s="20">
        <f>I328-I374</f>
        <v>0</v>
      </c>
      <c r="J376" s="20"/>
      <c r="K376" s="20">
        <f>K328-K374</f>
        <v>0</v>
      </c>
      <c r="L376" s="4"/>
    </row>
    <row r="377" spans="1:12" ht="15" customHeight="1" x14ac:dyDescent="0.2">
      <c r="A377" s="42"/>
      <c r="B377" s="42"/>
      <c r="C377" s="19"/>
      <c r="D377" s="19"/>
      <c r="E377" s="19"/>
      <c r="F377" s="19"/>
      <c r="G377" s="19"/>
      <c r="H377" s="19"/>
      <c r="I377" s="19"/>
      <c r="J377" s="19"/>
      <c r="K377" s="19"/>
      <c r="L377" s="2"/>
    </row>
    <row r="378" spans="1:12" ht="15" customHeight="1" x14ac:dyDescent="0.2">
      <c r="A378" s="11" t="s">
        <v>391</v>
      </c>
      <c r="B378" s="11"/>
      <c r="C378" s="20">
        <f>'SP civilistico'!C178</f>
        <v>0</v>
      </c>
      <c r="D378" s="20"/>
      <c r="E378" s="20">
        <f>'SP civilistico'!E178</f>
        <v>0</v>
      </c>
      <c r="F378" s="20"/>
      <c r="G378" s="20">
        <f>'SP civilistico'!G178</f>
        <v>0</v>
      </c>
      <c r="H378" s="20"/>
      <c r="I378" s="20">
        <f>'SP civilistico'!I178</f>
        <v>0</v>
      </c>
      <c r="J378" s="20"/>
      <c r="K378" s="20">
        <f>'SP civilistico'!K178</f>
        <v>0</v>
      </c>
      <c r="L378" s="4"/>
    </row>
    <row r="379" spans="1:12" ht="15" customHeight="1" x14ac:dyDescent="0.2">
      <c r="A379" s="11"/>
      <c r="B379" s="11"/>
      <c r="C379" s="19"/>
      <c r="D379" s="19"/>
      <c r="E379" s="19"/>
      <c r="F379" s="19"/>
      <c r="G379" s="19"/>
      <c r="H379" s="19"/>
      <c r="I379" s="19"/>
      <c r="J379" s="19"/>
      <c r="K379" s="19"/>
      <c r="L379" s="2"/>
    </row>
    <row r="380" spans="1:12" ht="15" customHeight="1" x14ac:dyDescent="0.2">
      <c r="A380" s="11" t="s">
        <v>392</v>
      </c>
      <c r="B380" s="11"/>
      <c r="C380" s="20">
        <f>C376+C378</f>
        <v>0</v>
      </c>
      <c r="D380" s="20"/>
      <c r="E380" s="20">
        <f>E376+E378</f>
        <v>0</v>
      </c>
      <c r="F380" s="20"/>
      <c r="G380" s="20">
        <f>G376+G378</f>
        <v>0</v>
      </c>
      <c r="H380" s="20"/>
      <c r="I380" s="20">
        <f>I376+I378</f>
        <v>0</v>
      </c>
      <c r="J380" s="20"/>
      <c r="K380" s="20">
        <f>K376+K378</f>
        <v>0</v>
      </c>
      <c r="L380" s="4"/>
    </row>
    <row r="381" spans="1:12" ht="15" customHeight="1" x14ac:dyDescent="0.2">
      <c r="A381" s="11"/>
      <c r="B381" s="11"/>
      <c r="C381" s="19"/>
      <c r="D381" s="19"/>
      <c r="E381" s="19"/>
      <c r="F381" s="19"/>
      <c r="G381" s="19"/>
      <c r="H381" s="19"/>
      <c r="I381" s="19"/>
      <c r="J381" s="19"/>
      <c r="K381" s="19"/>
      <c r="L381" s="2"/>
    </row>
    <row r="382" spans="1:12" ht="15" customHeight="1" x14ac:dyDescent="0.2">
      <c r="A382" s="11" t="s">
        <v>393</v>
      </c>
      <c r="B382" s="11"/>
      <c r="C382" s="177">
        <f>C300</f>
        <v>0</v>
      </c>
      <c r="D382" s="177" t="s">
        <v>492</v>
      </c>
      <c r="E382" s="177">
        <f>E300</f>
        <v>0</v>
      </c>
      <c r="F382" s="177" t="s">
        <v>492</v>
      </c>
      <c r="G382" s="177">
        <f>G300</f>
        <v>0</v>
      </c>
      <c r="H382" s="177" t="s">
        <v>492</v>
      </c>
      <c r="I382" s="177">
        <f>I300</f>
        <v>0</v>
      </c>
      <c r="J382" s="177" t="s">
        <v>492</v>
      </c>
      <c r="K382" s="177">
        <f>K300</f>
        <v>0</v>
      </c>
      <c r="L382" s="48" t="s">
        <v>492</v>
      </c>
    </row>
    <row r="383" spans="1:12" ht="15" customHeight="1" x14ac:dyDescent="0.2">
      <c r="A383" s="263" t="s">
        <v>576</v>
      </c>
      <c r="C383" s="187">
        <f>+C382-C380</f>
        <v>0</v>
      </c>
      <c r="D383" s="187"/>
      <c r="E383" s="187">
        <f>+E382-E380</f>
        <v>0</v>
      </c>
      <c r="F383" s="187"/>
      <c r="G383" s="187">
        <f>+G382-G380</f>
        <v>0</v>
      </c>
      <c r="H383" s="187"/>
      <c r="I383" s="187">
        <f>+I382-I380</f>
        <v>0</v>
      </c>
      <c r="J383" s="187"/>
      <c r="K383" s="187">
        <f>+K382-K380</f>
        <v>0</v>
      </c>
      <c r="L383" s="22"/>
    </row>
    <row r="384" spans="1:12" ht="15" customHeight="1" x14ac:dyDescent="0.2">
      <c r="A384" s="11"/>
      <c r="B384" s="11"/>
      <c r="C384" s="19"/>
      <c r="D384" s="19"/>
      <c r="E384" s="19"/>
      <c r="F384" s="19"/>
      <c r="G384" s="19"/>
      <c r="H384" s="19"/>
      <c r="I384" s="19"/>
      <c r="J384" s="19"/>
      <c r="K384" s="19"/>
      <c r="L384" s="2"/>
    </row>
    <row r="385" spans="1:12" ht="15" customHeight="1" x14ac:dyDescent="0.2">
      <c r="A385" s="11" t="s">
        <v>577</v>
      </c>
      <c r="B385" s="11"/>
      <c r="C385" s="20">
        <f>+C314-C356</f>
        <v>0</v>
      </c>
      <c r="D385" s="20"/>
      <c r="E385" s="20">
        <f>+E314-E356</f>
        <v>0</v>
      </c>
      <c r="F385" s="20"/>
      <c r="G385" s="20">
        <f>+G314-G356</f>
        <v>0</v>
      </c>
      <c r="H385" s="20"/>
      <c r="I385" s="20">
        <f>+I314-I356</f>
        <v>0</v>
      </c>
      <c r="J385" s="20"/>
      <c r="K385" s="20">
        <f>+K314-K356</f>
        <v>0</v>
      </c>
      <c r="L385" s="4"/>
    </row>
    <row r="386" spans="1:12" ht="15" customHeight="1" x14ac:dyDescent="0.2"/>
    <row r="387" spans="1:12" ht="15" customHeight="1" x14ac:dyDescent="0.2"/>
    <row r="388" spans="1:12" ht="15" customHeight="1" x14ac:dyDescent="0.2"/>
    <row r="389" spans="1:12" ht="15" customHeight="1" x14ac:dyDescent="0.2"/>
    <row r="390" spans="1:12" ht="15" customHeight="1" x14ac:dyDescent="0.2"/>
    <row r="391" spans="1:12" ht="15" customHeight="1" x14ac:dyDescent="0.2"/>
    <row r="392" spans="1:12" ht="15" customHeight="1" x14ac:dyDescent="0.2"/>
    <row r="393" spans="1:12" ht="15" customHeight="1" x14ac:dyDescent="0.2"/>
    <row r="394" spans="1:12" ht="15" customHeight="1" x14ac:dyDescent="0.2"/>
    <row r="395" spans="1:12" ht="15" customHeight="1" x14ac:dyDescent="0.2"/>
    <row r="396" spans="1:12" ht="15" customHeight="1" x14ac:dyDescent="0.2"/>
    <row r="397" spans="1:12" ht="15" customHeight="1" x14ac:dyDescent="0.2"/>
    <row r="398" spans="1:12" ht="15" customHeight="1" x14ac:dyDescent="0.2"/>
    <row r="399" spans="1:12" ht="15" customHeight="1" x14ac:dyDescent="0.2"/>
    <row r="400" spans="1:12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</sheetData>
  <sheetProtection password="FAB2" sheet="1" objects="1" scenarios="1"/>
  <phoneticPr fontId="0" type="noConversion"/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portrait" r:id="rId1"/>
  <headerFooter alignWithMargins="0">
    <oddFooter>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8"/>
  <sheetViews>
    <sheetView workbookViewId="0"/>
  </sheetViews>
  <sheetFormatPr defaultRowHeight="12.75" x14ac:dyDescent="0.2"/>
  <cols>
    <col min="1" max="1" width="59.85546875" bestFit="1" customWidth="1"/>
    <col min="3" max="3" width="10.85546875" style="132" customWidth="1"/>
    <col min="4" max="4" width="2.7109375" customWidth="1"/>
    <col min="5" max="5" width="10.85546875" style="132" customWidth="1"/>
    <col min="6" max="6" width="2.7109375" customWidth="1"/>
    <col min="7" max="7" width="10.85546875" style="132" customWidth="1"/>
    <col min="8" max="8" width="2.7109375" customWidth="1"/>
    <col min="9" max="9" width="10.85546875" style="132" customWidth="1"/>
    <col min="10" max="10" width="2.7109375" customWidth="1"/>
    <col min="11" max="11" width="10.85546875" style="132" customWidth="1"/>
    <col min="12" max="12" width="2.7109375" customWidth="1"/>
  </cols>
  <sheetData>
    <row r="1" spans="1:12" ht="15" customHeight="1" x14ac:dyDescent="0.25">
      <c r="A1" s="248" t="s">
        <v>239</v>
      </c>
      <c r="B1" s="249"/>
      <c r="C1" s="250">
        <f>+'SP civilistico'!C2</f>
        <v>0</v>
      </c>
      <c r="D1" s="250"/>
      <c r="E1" s="250">
        <f>+'SP civilistico'!E2</f>
        <v>1</v>
      </c>
      <c r="F1" s="250"/>
      <c r="G1" s="250">
        <f>+'SP civilistico'!G2</f>
        <v>2</v>
      </c>
      <c r="H1" s="250"/>
      <c r="I1" s="250">
        <f>+'SP civilistico'!I2</f>
        <v>3</v>
      </c>
      <c r="J1" s="250"/>
      <c r="K1" s="250">
        <f>+'SP civilistico'!K2</f>
        <v>4</v>
      </c>
      <c r="L1" s="250"/>
    </row>
    <row r="2" spans="1:12" ht="15" customHeight="1" x14ac:dyDescent="0.2">
      <c r="A2" s="145"/>
      <c r="B2" s="1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 x14ac:dyDescent="0.2">
      <c r="A3" s="146" t="s">
        <v>240</v>
      </c>
      <c r="B3" s="3"/>
      <c r="C3" s="7"/>
      <c r="D3" s="13"/>
      <c r="E3" s="7"/>
      <c r="F3" s="13"/>
      <c r="G3" s="7"/>
      <c r="H3" s="13"/>
      <c r="I3" s="7"/>
      <c r="J3" s="13"/>
      <c r="K3" s="7"/>
      <c r="L3" s="13"/>
    </row>
    <row r="4" spans="1:12" ht="15" customHeight="1" x14ac:dyDescent="0.2">
      <c r="A4" s="147" t="s">
        <v>241</v>
      </c>
      <c r="B4" s="1"/>
      <c r="C4" s="7"/>
      <c r="D4" s="13"/>
      <c r="E4" s="7"/>
      <c r="F4" s="13"/>
      <c r="G4" s="7"/>
      <c r="H4" s="13"/>
      <c r="I4" s="7"/>
      <c r="J4" s="13"/>
      <c r="K4" s="7"/>
      <c r="L4" s="13"/>
    </row>
    <row r="5" spans="1:12" ht="15" customHeight="1" x14ac:dyDescent="0.2">
      <c r="A5" s="148" t="s">
        <v>12</v>
      </c>
      <c r="B5" s="1"/>
      <c r="C5" s="7"/>
      <c r="D5" s="13"/>
      <c r="E5" s="7"/>
      <c r="F5" s="13"/>
      <c r="G5" s="7"/>
      <c r="H5" s="13"/>
      <c r="I5" s="7"/>
      <c r="J5" s="13"/>
      <c r="K5" s="7"/>
      <c r="L5" s="13"/>
    </row>
    <row r="6" spans="1:12" ht="15" customHeight="1" x14ac:dyDescent="0.2">
      <c r="A6" s="148" t="s">
        <v>242</v>
      </c>
      <c r="B6" s="1"/>
      <c r="C6" s="7"/>
      <c r="D6" s="13"/>
      <c r="E6" s="7"/>
      <c r="F6" s="13"/>
      <c r="G6" s="7"/>
      <c r="H6" s="13"/>
      <c r="I6" s="7"/>
      <c r="J6" s="13"/>
      <c r="K6" s="7"/>
      <c r="L6" s="13"/>
    </row>
    <row r="7" spans="1:12" ht="15" customHeight="1" x14ac:dyDescent="0.2">
      <c r="A7" s="148" t="s">
        <v>243</v>
      </c>
      <c r="B7" s="1"/>
      <c r="C7" s="7"/>
      <c r="D7" s="13"/>
      <c r="E7" s="7"/>
      <c r="F7" s="13"/>
      <c r="G7" s="7"/>
      <c r="H7" s="13"/>
      <c r="I7" s="7"/>
      <c r="J7" s="13"/>
      <c r="K7" s="7"/>
      <c r="L7" s="13"/>
    </row>
    <row r="8" spans="1:12" ht="15" customHeight="1" x14ac:dyDescent="0.2">
      <c r="A8" s="148" t="s">
        <v>244</v>
      </c>
      <c r="B8" s="1"/>
      <c r="C8" s="19">
        <f>C9+C10+C11</f>
        <v>0</v>
      </c>
      <c r="D8" s="15"/>
      <c r="E8" s="19">
        <f>E9+E10+E11</f>
        <v>0</v>
      </c>
      <c r="F8" s="15"/>
      <c r="G8" s="19">
        <f>G9+G10+G11</f>
        <v>0</v>
      </c>
      <c r="H8" s="15"/>
      <c r="I8" s="19">
        <f>I9+I10+I11</f>
        <v>0</v>
      </c>
      <c r="J8" s="15"/>
      <c r="K8" s="19">
        <f>K9+K10+K11</f>
        <v>0</v>
      </c>
      <c r="L8" s="15"/>
    </row>
    <row r="9" spans="1:12" ht="15" customHeight="1" x14ac:dyDescent="0.2">
      <c r="A9" s="149"/>
      <c r="B9" s="1" t="s">
        <v>245</v>
      </c>
      <c r="C9" s="7"/>
      <c r="D9" s="13"/>
      <c r="E9" s="7"/>
      <c r="F9" s="13"/>
      <c r="G9" s="7"/>
      <c r="H9" s="13"/>
      <c r="I9" s="7"/>
      <c r="J9" s="13"/>
      <c r="K9" s="7"/>
      <c r="L9" s="13"/>
    </row>
    <row r="10" spans="1:12" ht="15" customHeight="1" x14ac:dyDescent="0.2">
      <c r="A10" s="149"/>
      <c r="B10" s="1" t="s">
        <v>246</v>
      </c>
      <c r="C10" s="7"/>
      <c r="D10" s="13"/>
      <c r="E10" s="7"/>
      <c r="F10" s="13"/>
      <c r="G10" s="7"/>
      <c r="H10" s="13"/>
      <c r="I10" s="7"/>
      <c r="J10" s="13"/>
      <c r="K10" s="7"/>
      <c r="L10" s="13"/>
    </row>
    <row r="11" spans="1:12" ht="15" customHeight="1" x14ac:dyDescent="0.2">
      <c r="A11" s="149"/>
      <c r="B11" s="1" t="s">
        <v>247</v>
      </c>
      <c r="C11" s="7"/>
      <c r="D11" s="13"/>
      <c r="E11" s="7"/>
      <c r="F11" s="13"/>
      <c r="G11" s="7"/>
      <c r="H11" s="13"/>
      <c r="I11" s="7"/>
      <c r="J11" s="13"/>
      <c r="K11" s="7"/>
      <c r="L11" s="13"/>
    </row>
    <row r="12" spans="1:12" ht="15" customHeight="1" x14ac:dyDescent="0.2">
      <c r="A12" s="146" t="s">
        <v>178</v>
      </c>
      <c r="B12" s="3"/>
      <c r="C12" s="20">
        <f>C4+C5+C6+C7+C8</f>
        <v>0</v>
      </c>
      <c r="D12" s="14"/>
      <c r="E12" s="20">
        <f>E4+E5+E6+E7+E8</f>
        <v>0</v>
      </c>
      <c r="F12" s="14"/>
      <c r="G12" s="20">
        <f>G4+G5+G6+G7+G8</f>
        <v>0</v>
      </c>
      <c r="H12" s="14"/>
      <c r="I12" s="20">
        <f>I4+I5+I6+I7+I8</f>
        <v>0</v>
      </c>
      <c r="J12" s="14"/>
      <c r="K12" s="20">
        <f>K4+K5+K6+K7+K8</f>
        <v>0</v>
      </c>
      <c r="L12" s="14"/>
    </row>
    <row r="13" spans="1:12" ht="15" customHeight="1" x14ac:dyDescent="0.2">
      <c r="A13" s="146" t="s">
        <v>248</v>
      </c>
      <c r="B13" s="3"/>
      <c r="C13" s="7"/>
      <c r="D13" s="13"/>
      <c r="E13" s="7"/>
      <c r="F13" s="13"/>
      <c r="G13" s="7"/>
      <c r="H13" s="13"/>
      <c r="I13" s="7"/>
      <c r="J13" s="13"/>
      <c r="K13" s="7"/>
      <c r="L13" s="13"/>
    </row>
    <row r="14" spans="1:12" ht="15" customHeight="1" x14ac:dyDescent="0.2">
      <c r="A14" s="148" t="s">
        <v>249</v>
      </c>
      <c r="B14" s="1"/>
      <c r="C14" s="7"/>
      <c r="D14" s="13"/>
      <c r="E14" s="7"/>
      <c r="F14" s="13"/>
      <c r="G14" s="7"/>
      <c r="H14" s="13"/>
      <c r="I14" s="7"/>
      <c r="J14" s="13"/>
      <c r="K14" s="7"/>
      <c r="L14" s="13"/>
    </row>
    <row r="15" spans="1:12" ht="15" customHeight="1" x14ac:dyDescent="0.2">
      <c r="A15" s="148" t="s">
        <v>250</v>
      </c>
      <c r="B15" s="1"/>
      <c r="C15" s="21">
        <f>C16+C17</f>
        <v>0</v>
      </c>
      <c r="D15" s="9"/>
      <c r="E15" s="21">
        <f>E16+E17</f>
        <v>0</v>
      </c>
      <c r="F15" s="9"/>
      <c r="G15" s="21">
        <f>G16+G17</f>
        <v>0</v>
      </c>
      <c r="H15" s="9"/>
      <c r="I15" s="21">
        <f>I16+I17</f>
        <v>0</v>
      </c>
      <c r="J15" s="9"/>
      <c r="K15" s="21">
        <f>K16+K17</f>
        <v>0</v>
      </c>
      <c r="L15" s="13"/>
    </row>
    <row r="16" spans="1:12" ht="15" customHeight="1" x14ac:dyDescent="0.2">
      <c r="A16" s="148"/>
      <c r="B16" s="1" t="s">
        <v>283</v>
      </c>
      <c r="C16" s="7"/>
      <c r="D16" s="13"/>
      <c r="E16" s="7"/>
      <c r="F16" s="13"/>
      <c r="G16" s="7"/>
      <c r="H16" s="13"/>
      <c r="I16" s="7"/>
      <c r="J16" s="13"/>
      <c r="K16" s="7"/>
      <c r="L16" s="13"/>
    </row>
    <row r="17" spans="1:12" ht="15" customHeight="1" x14ac:dyDescent="0.2">
      <c r="A17" s="148"/>
      <c r="B17" s="1" t="s">
        <v>284</v>
      </c>
      <c r="C17" s="7"/>
      <c r="D17" s="13"/>
      <c r="E17" s="7"/>
      <c r="F17" s="13"/>
      <c r="G17" s="7"/>
      <c r="H17" s="13"/>
      <c r="I17" s="7"/>
      <c r="J17" s="13"/>
      <c r="K17" s="7"/>
      <c r="L17" s="13"/>
    </row>
    <row r="18" spans="1:12" ht="15" customHeight="1" x14ac:dyDescent="0.2">
      <c r="A18" s="148" t="s">
        <v>251</v>
      </c>
      <c r="B18" s="1"/>
      <c r="C18" s="7"/>
      <c r="D18" s="13"/>
      <c r="E18" s="7"/>
      <c r="F18" s="13"/>
      <c r="G18" s="7"/>
      <c r="H18" s="13"/>
      <c r="I18" s="7"/>
      <c r="J18" s="13"/>
      <c r="K18" s="7"/>
      <c r="L18" s="13"/>
    </row>
    <row r="19" spans="1:12" ht="15" customHeight="1" x14ac:dyDescent="0.2">
      <c r="A19" s="148" t="s">
        <v>252</v>
      </c>
      <c r="B19" s="1"/>
      <c r="C19" s="21">
        <f>C20+C21+C22+C23+C24</f>
        <v>0</v>
      </c>
      <c r="D19" s="17"/>
      <c r="E19" s="21">
        <f>E20+E21+E22+E23+E24</f>
        <v>0</v>
      </c>
      <c r="F19" s="17"/>
      <c r="G19" s="21">
        <f>G20+G21+G22+G23+G24</f>
        <v>0</v>
      </c>
      <c r="H19" s="17"/>
      <c r="I19" s="21">
        <f>I20+I21+I22+I23+I24</f>
        <v>0</v>
      </c>
      <c r="J19" s="17"/>
      <c r="K19" s="21">
        <f>K20+K21+K22+K23+K24</f>
        <v>0</v>
      </c>
      <c r="L19" s="17"/>
    </row>
    <row r="20" spans="1:12" ht="15" customHeight="1" x14ac:dyDescent="0.2">
      <c r="A20" s="150" t="s">
        <v>253</v>
      </c>
      <c r="B20" s="1"/>
      <c r="C20" s="7"/>
      <c r="D20" s="13"/>
      <c r="E20" s="7"/>
      <c r="F20" s="13"/>
      <c r="G20" s="7"/>
      <c r="H20" s="13"/>
      <c r="I20" s="7"/>
      <c r="J20" s="13"/>
      <c r="K20" s="7"/>
      <c r="L20" s="13"/>
    </row>
    <row r="21" spans="1:12" ht="15" customHeight="1" x14ac:dyDescent="0.2">
      <c r="A21" s="150" t="s">
        <v>254</v>
      </c>
      <c r="B21" s="1"/>
      <c r="C21" s="7"/>
      <c r="D21" s="13"/>
      <c r="E21" s="7"/>
      <c r="F21" s="13"/>
      <c r="G21" s="7"/>
      <c r="H21" s="13"/>
      <c r="I21" s="7"/>
      <c r="J21" s="13"/>
      <c r="K21" s="7"/>
      <c r="L21" s="13"/>
    </row>
    <row r="22" spans="1:12" ht="15" customHeight="1" x14ac:dyDescent="0.2">
      <c r="A22" s="150" t="s">
        <v>255</v>
      </c>
      <c r="B22" s="1"/>
      <c r="C22" s="7"/>
      <c r="D22" s="13"/>
      <c r="E22" s="7"/>
      <c r="F22" s="13"/>
      <c r="G22" s="7"/>
      <c r="H22" s="13"/>
      <c r="I22" s="7"/>
      <c r="J22" s="13"/>
      <c r="K22" s="7"/>
      <c r="L22" s="13"/>
    </row>
    <row r="23" spans="1:12" ht="15" customHeight="1" x14ac:dyDescent="0.2">
      <c r="A23" s="150" t="s">
        <v>256</v>
      </c>
      <c r="B23" s="1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" customHeight="1" x14ac:dyDescent="0.2">
      <c r="A24" s="150" t="s">
        <v>257</v>
      </c>
      <c r="B24" s="1"/>
      <c r="C24" s="7"/>
      <c r="D24" s="13"/>
      <c r="E24" s="7"/>
      <c r="F24" s="13"/>
      <c r="G24" s="7"/>
      <c r="H24" s="13"/>
      <c r="I24" s="7"/>
      <c r="J24" s="13"/>
      <c r="K24" s="7"/>
      <c r="L24" s="13"/>
    </row>
    <row r="25" spans="1:12" ht="15" customHeight="1" x14ac:dyDescent="0.2">
      <c r="A25" s="148" t="s">
        <v>258</v>
      </c>
      <c r="B25" s="1"/>
      <c r="C25" s="19">
        <f>C26+C27+C28+C31</f>
        <v>0</v>
      </c>
      <c r="D25" s="12"/>
      <c r="E25" s="19">
        <f>E26+E27+E28+E31</f>
        <v>0</v>
      </c>
      <c r="F25" s="12"/>
      <c r="G25" s="19">
        <f>G26+G27+G28+G31</f>
        <v>0</v>
      </c>
      <c r="H25" s="12"/>
      <c r="I25" s="19">
        <f>I26+I27+I28+I31</f>
        <v>0</v>
      </c>
      <c r="J25" s="12"/>
      <c r="K25" s="19">
        <f>K26+K27+K28+K31</f>
        <v>0</v>
      </c>
      <c r="L25" s="12"/>
    </row>
    <row r="26" spans="1:12" ht="15" customHeight="1" x14ac:dyDescent="0.2">
      <c r="A26" s="150" t="s">
        <v>259</v>
      </c>
      <c r="B26" s="1"/>
      <c r="C26" s="7"/>
      <c r="D26" s="13"/>
      <c r="E26" s="7"/>
      <c r="F26" s="13"/>
      <c r="G26" s="7"/>
      <c r="H26" s="13"/>
      <c r="I26" s="7"/>
      <c r="J26" s="13"/>
      <c r="K26" s="7"/>
      <c r="L26" s="13"/>
    </row>
    <row r="27" spans="1:12" ht="15" customHeight="1" x14ac:dyDescent="0.2">
      <c r="A27" s="150" t="s">
        <v>260</v>
      </c>
      <c r="B27" s="1"/>
      <c r="C27" s="7"/>
      <c r="D27" s="13"/>
      <c r="E27" s="7"/>
      <c r="F27" s="13"/>
      <c r="G27" s="7"/>
      <c r="H27" s="13"/>
      <c r="I27" s="7"/>
      <c r="J27" s="13"/>
      <c r="K27" s="7"/>
      <c r="L27" s="13"/>
    </row>
    <row r="28" spans="1:12" ht="15" customHeight="1" x14ac:dyDescent="0.2">
      <c r="A28" s="150" t="s">
        <v>261</v>
      </c>
      <c r="B28" s="1"/>
      <c r="C28" s="19">
        <f>C29+C30</f>
        <v>0</v>
      </c>
      <c r="D28" s="12"/>
      <c r="E28" s="19">
        <f>E29+E30</f>
        <v>0</v>
      </c>
      <c r="F28" s="12"/>
      <c r="G28" s="19">
        <f>G29+G30</f>
        <v>0</v>
      </c>
      <c r="H28" s="12"/>
      <c r="I28" s="19">
        <f>I29+I30</f>
        <v>0</v>
      </c>
      <c r="J28" s="12"/>
      <c r="K28" s="19">
        <f>K29+K30</f>
        <v>0</v>
      </c>
      <c r="L28" s="12"/>
    </row>
    <row r="29" spans="1:12" ht="15" customHeight="1" x14ac:dyDescent="0.2">
      <c r="A29" s="149"/>
      <c r="B29" s="1" t="s">
        <v>245</v>
      </c>
      <c r="C29" s="7"/>
      <c r="D29" s="13"/>
      <c r="E29" s="7"/>
      <c r="F29" s="13"/>
      <c r="G29" s="7"/>
      <c r="H29" s="13"/>
      <c r="I29" s="7"/>
      <c r="J29" s="13"/>
      <c r="K29" s="7"/>
      <c r="L29" s="13"/>
    </row>
    <row r="30" spans="1:12" ht="15" customHeight="1" x14ac:dyDescent="0.2">
      <c r="A30" s="149"/>
      <c r="B30" s="1" t="s">
        <v>247</v>
      </c>
      <c r="C30" s="7"/>
      <c r="D30" s="13"/>
      <c r="E30" s="7"/>
      <c r="F30" s="13"/>
      <c r="G30" s="7"/>
      <c r="H30" s="13"/>
      <c r="I30" s="7"/>
      <c r="J30" s="13"/>
      <c r="K30" s="7"/>
      <c r="L30" s="13"/>
    </row>
    <row r="31" spans="1:12" ht="15" customHeight="1" x14ac:dyDescent="0.2">
      <c r="A31" s="150" t="s">
        <v>13</v>
      </c>
      <c r="B31" s="1"/>
      <c r="C31" s="19">
        <f>C32+C33</f>
        <v>0</v>
      </c>
      <c r="D31" s="12"/>
      <c r="E31" s="19">
        <f>E32+E33</f>
        <v>0</v>
      </c>
      <c r="F31" s="12"/>
      <c r="G31" s="19">
        <f>G32+G33</f>
        <v>0</v>
      </c>
      <c r="H31" s="12"/>
      <c r="I31" s="19">
        <f>I32+I33</f>
        <v>0</v>
      </c>
      <c r="J31" s="12"/>
      <c r="K31" s="19">
        <f>K32+K33</f>
        <v>0</v>
      </c>
      <c r="L31" s="12"/>
    </row>
    <row r="32" spans="1:12" ht="15" customHeight="1" x14ac:dyDescent="0.2">
      <c r="A32" s="149"/>
      <c r="B32" s="1" t="s">
        <v>245</v>
      </c>
      <c r="C32" s="7"/>
      <c r="D32" s="13"/>
      <c r="E32" s="7"/>
      <c r="F32" s="13"/>
      <c r="G32" s="7"/>
      <c r="H32" s="13"/>
      <c r="I32" s="7"/>
      <c r="J32" s="13"/>
      <c r="K32" s="7"/>
      <c r="L32" s="13"/>
    </row>
    <row r="33" spans="1:12" ht="15" customHeight="1" x14ac:dyDescent="0.2">
      <c r="A33" s="149"/>
      <c r="B33" s="1" t="s">
        <v>247</v>
      </c>
      <c r="C33" s="7"/>
      <c r="D33" s="13"/>
      <c r="E33" s="7"/>
      <c r="F33" s="13"/>
      <c r="G33" s="7"/>
      <c r="H33" s="13"/>
      <c r="I33" s="7"/>
      <c r="J33" s="13"/>
      <c r="K33" s="7"/>
      <c r="L33" s="13"/>
    </row>
    <row r="34" spans="1:12" ht="15" customHeight="1" x14ac:dyDescent="0.2">
      <c r="A34" s="148" t="s">
        <v>14</v>
      </c>
      <c r="B34" s="1"/>
      <c r="C34" s="7"/>
      <c r="D34" s="13"/>
      <c r="E34" s="7"/>
      <c r="F34" s="13"/>
      <c r="G34" s="7"/>
      <c r="H34" s="13"/>
      <c r="I34" s="7"/>
      <c r="J34" s="13"/>
      <c r="K34" s="7"/>
      <c r="L34" s="13"/>
    </row>
    <row r="35" spans="1:12" ht="15" customHeight="1" x14ac:dyDescent="0.2">
      <c r="A35" s="148" t="s">
        <v>262</v>
      </c>
      <c r="B35" s="1"/>
      <c r="C35" s="7"/>
      <c r="D35" s="18"/>
      <c r="E35" s="7"/>
      <c r="F35" s="18"/>
      <c r="G35" s="7"/>
      <c r="H35" s="18"/>
      <c r="I35" s="7"/>
      <c r="J35" s="18"/>
      <c r="K35" s="7"/>
      <c r="L35" s="18"/>
    </row>
    <row r="36" spans="1:12" ht="15" customHeight="1" x14ac:dyDescent="0.2">
      <c r="A36" s="148" t="s">
        <v>263</v>
      </c>
      <c r="B36" s="1"/>
      <c r="C36" s="19">
        <f>C37+C38</f>
        <v>0</v>
      </c>
      <c r="D36" s="15"/>
      <c r="E36" s="19">
        <f>E37+E38</f>
        <v>0</v>
      </c>
      <c r="F36" s="15"/>
      <c r="G36" s="19">
        <f>G37+G38</f>
        <v>0</v>
      </c>
      <c r="H36" s="15"/>
      <c r="I36" s="19">
        <f>I37+I38</f>
        <v>0</v>
      </c>
      <c r="J36" s="15"/>
      <c r="K36" s="19">
        <f>K37+K38</f>
        <v>0</v>
      </c>
      <c r="L36" s="15"/>
    </row>
    <row r="37" spans="1:12" ht="15" customHeight="1" x14ac:dyDescent="0.2">
      <c r="A37" s="149"/>
      <c r="B37" s="1" t="s">
        <v>245</v>
      </c>
      <c r="C37" s="7"/>
      <c r="D37" s="18"/>
      <c r="E37" s="7"/>
      <c r="F37" s="18"/>
      <c r="G37" s="7"/>
      <c r="H37" s="13"/>
      <c r="I37" s="7"/>
      <c r="J37" s="18"/>
      <c r="K37" s="7"/>
      <c r="L37" s="18"/>
    </row>
    <row r="38" spans="1:12" ht="15" customHeight="1" x14ac:dyDescent="0.2">
      <c r="A38" s="149"/>
      <c r="B38" s="1" t="s">
        <v>247</v>
      </c>
      <c r="C38" s="7"/>
      <c r="D38" s="18"/>
      <c r="E38" s="7"/>
      <c r="F38" s="18"/>
      <c r="G38" s="7"/>
      <c r="H38" s="18"/>
      <c r="I38" s="7"/>
      <c r="J38" s="18"/>
      <c r="K38" s="7"/>
      <c r="L38" s="18"/>
    </row>
    <row r="39" spans="1:12" ht="15" customHeight="1" x14ac:dyDescent="0.2">
      <c r="A39" s="148" t="s">
        <v>264</v>
      </c>
      <c r="B39" s="1"/>
      <c r="C39" s="21">
        <f>SUM(C40:C42)</f>
        <v>0</v>
      </c>
      <c r="D39" s="9"/>
      <c r="E39" s="21">
        <f>SUM(E40:E42)</f>
        <v>0</v>
      </c>
      <c r="F39" s="9"/>
      <c r="G39" s="21">
        <f>SUM(G40:G42)</f>
        <v>0</v>
      </c>
      <c r="H39" s="9"/>
      <c r="I39" s="21">
        <f>SUM(I40:I42)</f>
        <v>0</v>
      </c>
      <c r="J39" s="9"/>
      <c r="K39" s="21">
        <f>SUM(K40:K42)</f>
        <v>0</v>
      </c>
      <c r="L39" s="9"/>
    </row>
    <row r="40" spans="1:12" ht="15" customHeight="1" x14ac:dyDescent="0.2">
      <c r="A40" s="216" t="s">
        <v>507</v>
      </c>
      <c r="B40" s="215" t="s">
        <v>285</v>
      </c>
      <c r="C40" s="7"/>
      <c r="D40" s="18"/>
      <c r="E40" s="7"/>
      <c r="F40" s="18"/>
      <c r="G40" s="7"/>
      <c r="H40" s="18"/>
      <c r="I40" s="7"/>
      <c r="J40" s="18"/>
      <c r="K40" s="7"/>
      <c r="L40" s="18"/>
    </row>
    <row r="41" spans="1:12" ht="15" customHeight="1" x14ac:dyDescent="0.2">
      <c r="A41" s="216" t="s">
        <v>507</v>
      </c>
      <c r="B41" s="215" t="s">
        <v>286</v>
      </c>
      <c r="C41" s="7"/>
      <c r="D41" s="18"/>
      <c r="E41" s="7"/>
      <c r="F41" s="18"/>
      <c r="G41" s="7"/>
      <c r="H41" s="18"/>
      <c r="I41" s="7"/>
      <c r="J41" s="18"/>
      <c r="K41" s="7"/>
      <c r="L41" s="18"/>
    </row>
    <row r="42" spans="1:12" ht="15" customHeight="1" x14ac:dyDescent="0.2">
      <c r="A42" s="214" t="s">
        <v>554</v>
      </c>
      <c r="B42" s="215" t="s">
        <v>247</v>
      </c>
      <c r="C42" s="7"/>
      <c r="D42" s="18"/>
      <c r="E42" s="7"/>
      <c r="F42" s="18"/>
      <c r="G42" s="7"/>
      <c r="H42" s="18"/>
      <c r="I42" s="7"/>
      <c r="J42" s="18"/>
      <c r="K42" s="7"/>
      <c r="L42" s="18"/>
    </row>
    <row r="43" spans="1:12" ht="15" customHeight="1" x14ac:dyDescent="0.2">
      <c r="A43" s="155" t="s">
        <v>178</v>
      </c>
      <c r="B43" s="156"/>
      <c r="C43" s="244">
        <f>C14+C15+C18+C19+C25+C34+C35+C36+C39</f>
        <v>0</v>
      </c>
      <c r="D43" s="157"/>
      <c r="E43" s="244">
        <f>E14+E15+E18+E19+E25+E34+E35+E36+E39</f>
        <v>0</v>
      </c>
      <c r="F43" s="157"/>
      <c r="G43" s="244">
        <f>G14+G15+G18+G19+G25+G34+G35+G36+G39</f>
        <v>0</v>
      </c>
      <c r="H43" s="157"/>
      <c r="I43" s="244">
        <f>I14+I15+I18+I19+I25+I34+I35+I36+I39</f>
        <v>0</v>
      </c>
      <c r="J43" s="157"/>
      <c r="K43" s="244">
        <f>K14+K15+K18+K19+K25+K34+K35+K36+K39</f>
        <v>0</v>
      </c>
      <c r="L43" s="157"/>
    </row>
    <row r="44" spans="1:12" ht="15" customHeight="1" x14ac:dyDescent="0.2">
      <c r="A44" s="161" t="s">
        <v>265</v>
      </c>
      <c r="B44" s="162"/>
      <c r="C44" s="245">
        <f>C12-C43</f>
        <v>0</v>
      </c>
      <c r="D44" s="163"/>
      <c r="E44" s="245">
        <f>E12-E43</f>
        <v>0</v>
      </c>
      <c r="F44" s="163"/>
      <c r="G44" s="245">
        <f>G12-G43</f>
        <v>0</v>
      </c>
      <c r="H44" s="163"/>
      <c r="I44" s="245">
        <f>I12-I43</f>
        <v>0</v>
      </c>
      <c r="J44" s="163"/>
      <c r="K44" s="245">
        <f>K12-K43</f>
        <v>0</v>
      </c>
      <c r="L44" s="163"/>
    </row>
    <row r="45" spans="1:12" ht="15" customHeight="1" x14ac:dyDescent="0.2">
      <c r="A45" s="158" t="s">
        <v>266</v>
      </c>
      <c r="B45" s="159"/>
      <c r="C45" s="246"/>
      <c r="D45" s="160"/>
      <c r="E45" s="246"/>
      <c r="F45" s="160"/>
      <c r="G45" s="246"/>
      <c r="H45" s="160"/>
      <c r="I45" s="246"/>
      <c r="J45" s="160"/>
      <c r="K45" s="246"/>
      <c r="L45" s="160"/>
    </row>
    <row r="46" spans="1:12" ht="15" customHeight="1" x14ac:dyDescent="0.2">
      <c r="A46" s="145" t="s">
        <v>267</v>
      </c>
      <c r="B46" s="1"/>
      <c r="C46" s="7"/>
      <c r="D46" s="18"/>
      <c r="E46" s="7"/>
      <c r="F46" s="18"/>
      <c r="G46" s="7"/>
      <c r="H46" s="18"/>
      <c r="I46" s="7"/>
      <c r="J46" s="18"/>
      <c r="K46" s="7"/>
      <c r="L46" s="18"/>
    </row>
    <row r="47" spans="1:12" ht="15" customHeight="1" x14ac:dyDescent="0.2">
      <c r="A47" s="145" t="s">
        <v>268</v>
      </c>
      <c r="B47" s="1"/>
      <c r="C47" s="19">
        <f>C48+C49+C50+C51</f>
        <v>0</v>
      </c>
      <c r="D47" s="15"/>
      <c r="E47" s="19">
        <f>E48+E49+E50+E51</f>
        <v>0</v>
      </c>
      <c r="F47" s="15"/>
      <c r="G47" s="19">
        <f>G48+G49+G50+G51</f>
        <v>0</v>
      </c>
      <c r="H47" s="15"/>
      <c r="I47" s="19">
        <f>I48+I49+I50+I51</f>
        <v>0</v>
      </c>
      <c r="J47" s="15"/>
      <c r="K47" s="19">
        <f>K48+K49+K50+K51</f>
        <v>0</v>
      </c>
      <c r="L47" s="15"/>
    </row>
    <row r="48" spans="1:12" ht="15" customHeight="1" x14ac:dyDescent="0.2">
      <c r="A48" s="148" t="s">
        <v>158</v>
      </c>
      <c r="B48" s="1"/>
      <c r="C48" s="7"/>
      <c r="D48" s="18"/>
      <c r="E48" s="7"/>
      <c r="F48" s="18"/>
      <c r="G48" s="7"/>
      <c r="H48" s="18"/>
      <c r="I48" s="7"/>
      <c r="J48" s="18"/>
      <c r="K48" s="7"/>
      <c r="L48" s="18"/>
    </row>
    <row r="49" spans="1:12" ht="15" customHeight="1" x14ac:dyDescent="0.2">
      <c r="A49" s="148" t="s">
        <v>19</v>
      </c>
      <c r="B49" s="1"/>
      <c r="C49" s="7"/>
      <c r="D49" s="18"/>
      <c r="E49" s="7"/>
      <c r="F49" s="18"/>
      <c r="G49" s="7"/>
      <c r="H49" s="18"/>
      <c r="I49" s="7"/>
      <c r="J49" s="18"/>
      <c r="K49" s="7"/>
      <c r="L49" s="18"/>
    </row>
    <row r="50" spans="1:12" ht="15" customHeight="1" x14ac:dyDescent="0.2">
      <c r="A50" s="148" t="s">
        <v>20</v>
      </c>
      <c r="B50" s="1"/>
      <c r="C50" s="7"/>
      <c r="D50" s="18"/>
      <c r="E50" s="7"/>
      <c r="F50" s="18"/>
      <c r="G50" s="7"/>
      <c r="H50" s="18"/>
      <c r="I50" s="7"/>
      <c r="J50" s="18"/>
      <c r="K50" s="7"/>
      <c r="L50" s="18"/>
    </row>
    <row r="51" spans="1:12" ht="15" customHeight="1" x14ac:dyDescent="0.2">
      <c r="A51" s="148" t="s">
        <v>269</v>
      </c>
      <c r="B51" s="1" t="s">
        <v>192</v>
      </c>
      <c r="C51" s="7"/>
      <c r="D51" s="18"/>
      <c r="E51" s="7"/>
      <c r="F51" s="18"/>
      <c r="G51" s="7"/>
      <c r="H51" s="18"/>
      <c r="I51" s="7"/>
      <c r="J51" s="18"/>
      <c r="K51" s="7"/>
      <c r="L51" s="18"/>
    </row>
    <row r="52" spans="1:12" ht="15" customHeight="1" x14ac:dyDescent="0.2">
      <c r="A52" s="145" t="s">
        <v>270</v>
      </c>
      <c r="B52" s="1"/>
      <c r="C52" s="7"/>
      <c r="D52" s="18"/>
      <c r="E52" s="7"/>
      <c r="F52" s="18"/>
      <c r="G52" s="7"/>
      <c r="H52" s="18"/>
      <c r="I52" s="7"/>
      <c r="J52" s="18"/>
      <c r="K52" s="7"/>
      <c r="L52" s="18"/>
    </row>
    <row r="53" spans="1:12" s="132" customFormat="1" ht="15" customHeight="1" x14ac:dyDescent="0.2">
      <c r="A53" s="151" t="s">
        <v>159</v>
      </c>
      <c r="B53" s="131"/>
      <c r="C53" s="12">
        <f>C54+C55</f>
        <v>0</v>
      </c>
      <c r="D53" s="12"/>
      <c r="E53" s="12">
        <f>E54+E55</f>
        <v>0</v>
      </c>
      <c r="F53" s="12"/>
      <c r="G53" s="12">
        <f>G54+G55</f>
        <v>0</v>
      </c>
      <c r="H53" s="12"/>
      <c r="I53" s="12">
        <f>I54+I55</f>
        <v>0</v>
      </c>
      <c r="J53" s="12"/>
      <c r="K53" s="12">
        <f>K54+K55</f>
        <v>0</v>
      </c>
      <c r="L53" s="12"/>
    </row>
    <row r="54" spans="1:12" s="132" customFormat="1" ht="15" customHeight="1" x14ac:dyDescent="0.2">
      <c r="A54" s="151"/>
      <c r="B54" s="131" t="s">
        <v>164</v>
      </c>
      <c r="C54" s="7"/>
      <c r="D54" s="13"/>
      <c r="E54" s="7"/>
      <c r="F54" s="13"/>
      <c r="G54" s="7"/>
      <c r="H54" s="13"/>
      <c r="I54" s="7"/>
      <c r="J54" s="13"/>
      <c r="K54" s="7"/>
      <c r="L54" s="13"/>
    </row>
    <row r="55" spans="1:12" s="132" customFormat="1" ht="15" customHeight="1" x14ac:dyDescent="0.2">
      <c r="A55" s="151"/>
      <c r="B55" s="131" t="s">
        <v>247</v>
      </c>
      <c r="C55" s="7"/>
      <c r="D55" s="13"/>
      <c r="E55" s="7"/>
      <c r="F55" s="13"/>
      <c r="G55" s="7"/>
      <c r="H55" s="13"/>
      <c r="I55" s="7"/>
      <c r="J55" s="13"/>
      <c r="K55" s="7"/>
      <c r="L55" s="13"/>
    </row>
    <row r="56" spans="1:12" ht="15" customHeight="1" x14ac:dyDescent="0.2">
      <c r="A56" s="146" t="s">
        <v>160</v>
      </c>
      <c r="B56" s="3"/>
      <c r="C56" s="20">
        <f>C46+C47-C52+C53</f>
        <v>0</v>
      </c>
      <c r="D56" s="4"/>
      <c r="E56" s="20">
        <f>E46+E47-E52+E53</f>
        <v>0</v>
      </c>
      <c r="F56" s="4"/>
      <c r="G56" s="20">
        <f>G46+G47-G52+G53</f>
        <v>0</v>
      </c>
      <c r="H56" s="4"/>
      <c r="I56" s="20">
        <f>I46+I47-I52+I53</f>
        <v>0</v>
      </c>
      <c r="J56" s="4"/>
      <c r="K56" s="20">
        <f>K46+K47-K52+K53</f>
        <v>0</v>
      </c>
      <c r="L56" s="4"/>
    </row>
    <row r="57" spans="1:12" ht="15" customHeight="1" x14ac:dyDescent="0.2">
      <c r="A57" s="146" t="s">
        <v>509</v>
      </c>
      <c r="B57" s="3"/>
      <c r="C57" s="19"/>
      <c r="D57" s="15"/>
      <c r="E57" s="19"/>
      <c r="F57" s="15"/>
      <c r="G57" s="19"/>
      <c r="H57" s="15"/>
      <c r="I57" s="19"/>
      <c r="J57" s="15"/>
      <c r="K57" s="19"/>
      <c r="L57" s="15"/>
    </row>
    <row r="58" spans="1:12" ht="15" customHeight="1" x14ac:dyDescent="0.2">
      <c r="A58" s="145" t="s">
        <v>271</v>
      </c>
      <c r="B58" s="1"/>
      <c r="C58" s="19">
        <f>SUM(C59:C62)</f>
        <v>0</v>
      </c>
      <c r="D58" s="15"/>
      <c r="E58" s="19">
        <f>SUM(E59:E62)</f>
        <v>0</v>
      </c>
      <c r="F58" s="15"/>
      <c r="G58" s="19">
        <f>SUM(G59:G62)</f>
        <v>0</v>
      </c>
      <c r="H58" s="15"/>
      <c r="I58" s="19">
        <f>SUM(I59:I62)</f>
        <v>0</v>
      </c>
      <c r="J58" s="15"/>
      <c r="K58" s="19">
        <f>SUM(K59:K62)</f>
        <v>0</v>
      </c>
      <c r="L58" s="15"/>
    </row>
    <row r="59" spans="1:12" ht="15" customHeight="1" x14ac:dyDescent="0.2">
      <c r="A59" s="148" t="s">
        <v>272</v>
      </c>
      <c r="B59" s="1"/>
      <c r="C59" s="7"/>
      <c r="D59" s="18"/>
      <c r="E59" s="7"/>
      <c r="F59" s="18"/>
      <c r="G59" s="7"/>
      <c r="H59" s="18"/>
      <c r="I59" s="7"/>
      <c r="J59" s="18"/>
      <c r="K59" s="7"/>
      <c r="L59" s="18"/>
    </row>
    <row r="60" spans="1:12" ht="15" customHeight="1" x14ac:dyDescent="0.2">
      <c r="A60" s="148" t="s">
        <v>273</v>
      </c>
      <c r="B60" s="1"/>
      <c r="C60" s="7"/>
      <c r="D60" s="18"/>
      <c r="E60" s="7"/>
      <c r="F60" s="18"/>
      <c r="G60" s="7"/>
      <c r="H60" s="18"/>
      <c r="I60" s="7"/>
      <c r="J60" s="18"/>
      <c r="K60" s="7"/>
      <c r="L60" s="18"/>
    </row>
    <row r="61" spans="1:12" ht="15" customHeight="1" x14ac:dyDescent="0.2">
      <c r="A61" s="148" t="s">
        <v>21</v>
      </c>
      <c r="B61" s="1"/>
      <c r="C61" s="7"/>
      <c r="D61" s="18"/>
      <c r="E61" s="7"/>
      <c r="F61" s="18"/>
      <c r="G61" s="7"/>
      <c r="H61" s="18"/>
      <c r="I61" s="7"/>
      <c r="J61" s="18"/>
      <c r="K61" s="7"/>
      <c r="L61" s="18"/>
    </row>
    <row r="62" spans="1:12" ht="15" customHeight="1" x14ac:dyDescent="0.2">
      <c r="A62" s="216" t="s">
        <v>510</v>
      </c>
      <c r="B62" s="215"/>
      <c r="C62" s="7"/>
      <c r="D62" s="18"/>
      <c r="E62" s="7"/>
      <c r="F62" s="18"/>
      <c r="G62" s="7"/>
      <c r="H62" s="18"/>
      <c r="I62" s="7"/>
      <c r="J62" s="18"/>
      <c r="K62" s="7"/>
      <c r="L62" s="18"/>
    </row>
    <row r="63" spans="1:12" ht="15" customHeight="1" x14ac:dyDescent="0.2">
      <c r="A63" s="145" t="s">
        <v>274</v>
      </c>
      <c r="B63" s="1"/>
      <c r="C63" s="19">
        <f>SUM(C64:C67)</f>
        <v>0</v>
      </c>
      <c r="D63" s="15"/>
      <c r="E63" s="19">
        <f>SUM(E64:E67)</f>
        <v>0</v>
      </c>
      <c r="F63" s="15"/>
      <c r="G63" s="19">
        <f>SUM(G64:G67)</f>
        <v>0</v>
      </c>
      <c r="H63" s="15"/>
      <c r="I63" s="19">
        <f>SUM(I64:I67)</f>
        <v>0</v>
      </c>
      <c r="J63" s="15"/>
      <c r="K63" s="19">
        <f>SUM(K64:K67)</f>
        <v>0</v>
      </c>
      <c r="L63" s="15"/>
    </row>
    <row r="64" spans="1:12" ht="15" customHeight="1" x14ac:dyDescent="0.2">
      <c r="A64" s="148" t="s">
        <v>272</v>
      </c>
      <c r="B64" s="1"/>
      <c r="C64" s="7"/>
      <c r="D64" s="18"/>
      <c r="E64" s="7"/>
      <c r="F64" s="18"/>
      <c r="G64" s="7"/>
      <c r="H64" s="18"/>
      <c r="I64" s="7"/>
      <c r="J64" s="18"/>
      <c r="K64" s="7"/>
      <c r="L64" s="18"/>
    </row>
    <row r="65" spans="1:12" ht="15" customHeight="1" x14ac:dyDescent="0.2">
      <c r="A65" s="148" t="s">
        <v>273</v>
      </c>
      <c r="B65" s="1"/>
      <c r="C65" s="7"/>
      <c r="D65" s="18"/>
      <c r="E65" s="7"/>
      <c r="F65" s="18"/>
      <c r="G65" s="7"/>
      <c r="H65" s="18"/>
      <c r="I65" s="7"/>
      <c r="J65" s="18"/>
      <c r="K65" s="7"/>
      <c r="L65" s="18"/>
    </row>
    <row r="66" spans="1:12" ht="15" customHeight="1" x14ac:dyDescent="0.2">
      <c r="A66" s="148" t="s">
        <v>21</v>
      </c>
      <c r="B66" s="1"/>
      <c r="C66" s="7"/>
      <c r="D66" s="18"/>
      <c r="E66" s="7"/>
      <c r="F66" s="18"/>
      <c r="G66" s="7"/>
      <c r="H66" s="18"/>
      <c r="I66" s="7"/>
      <c r="J66" s="18"/>
      <c r="K66" s="7"/>
      <c r="L66" s="18"/>
    </row>
    <row r="67" spans="1:12" ht="15" customHeight="1" x14ac:dyDescent="0.2">
      <c r="A67" s="216" t="s">
        <v>510</v>
      </c>
      <c r="B67" s="215"/>
      <c r="C67" s="7"/>
      <c r="D67" s="18"/>
      <c r="E67" s="7"/>
      <c r="F67" s="18"/>
      <c r="G67" s="7"/>
      <c r="H67" s="18"/>
      <c r="I67" s="7"/>
      <c r="J67" s="18"/>
      <c r="K67" s="7"/>
      <c r="L67" s="18"/>
    </row>
    <row r="68" spans="1:12" ht="15" customHeight="1" x14ac:dyDescent="0.2">
      <c r="A68" s="146" t="s">
        <v>275</v>
      </c>
      <c r="B68" s="3"/>
      <c r="C68" s="20">
        <f>C58-C63</f>
        <v>0</v>
      </c>
      <c r="D68" s="16"/>
      <c r="E68" s="20">
        <f>E58-E63</f>
        <v>0</v>
      </c>
      <c r="F68" s="16"/>
      <c r="G68" s="20">
        <f>G58-G63</f>
        <v>0</v>
      </c>
      <c r="H68" s="16"/>
      <c r="I68" s="20">
        <f>I58-I63</f>
        <v>0</v>
      </c>
      <c r="J68" s="16"/>
      <c r="K68" s="20">
        <f>K58-K63</f>
        <v>0</v>
      </c>
      <c r="L68" s="16"/>
    </row>
    <row r="69" spans="1:12" ht="15" customHeight="1" x14ac:dyDescent="0.2">
      <c r="A69" s="229" t="s">
        <v>512</v>
      </c>
      <c r="B69" s="224"/>
      <c r="C69" s="7"/>
      <c r="D69" s="226"/>
      <c r="E69" s="7"/>
      <c r="F69" s="226"/>
      <c r="G69" s="7"/>
      <c r="H69" s="226"/>
      <c r="I69" s="7"/>
      <c r="J69" s="226"/>
      <c r="K69" s="7"/>
      <c r="L69" s="226"/>
    </row>
    <row r="70" spans="1:12" ht="15" customHeight="1" x14ac:dyDescent="0.2">
      <c r="A70" s="230" t="s">
        <v>276</v>
      </c>
      <c r="B70" s="227"/>
      <c r="C70" s="19">
        <f>C71+C72</f>
        <v>0</v>
      </c>
      <c r="D70" s="228"/>
      <c r="E70" s="19">
        <f>E71+E72</f>
        <v>0</v>
      </c>
      <c r="F70" s="228"/>
      <c r="G70" s="19">
        <f>G71+G72</f>
        <v>0</v>
      </c>
      <c r="H70" s="228"/>
      <c r="I70" s="19">
        <f>I71+I72</f>
        <v>0</v>
      </c>
      <c r="J70" s="228"/>
      <c r="K70" s="19">
        <f>K71+K72</f>
        <v>0</v>
      </c>
      <c r="L70" s="228"/>
    </row>
    <row r="71" spans="1:12" ht="15" customHeight="1" x14ac:dyDescent="0.2">
      <c r="A71" s="231" t="s">
        <v>277</v>
      </c>
      <c r="B71" s="227"/>
      <c r="C71" s="7"/>
      <c r="D71" s="226"/>
      <c r="E71" s="7"/>
      <c r="F71" s="226"/>
      <c r="G71" s="7"/>
      <c r="H71" s="226"/>
      <c r="I71" s="7"/>
      <c r="J71" s="226"/>
      <c r="K71" s="7"/>
      <c r="L71" s="226"/>
    </row>
    <row r="72" spans="1:12" ht="15" customHeight="1" x14ac:dyDescent="0.2">
      <c r="A72" s="231" t="s">
        <v>278</v>
      </c>
      <c r="B72" s="227"/>
      <c r="C72" s="7"/>
      <c r="D72" s="226"/>
      <c r="E72" s="7"/>
      <c r="F72" s="226"/>
      <c r="G72" s="7"/>
      <c r="H72" s="226"/>
      <c r="I72" s="7"/>
      <c r="J72" s="226"/>
      <c r="K72" s="7"/>
      <c r="L72" s="226"/>
    </row>
    <row r="73" spans="1:12" ht="15" customHeight="1" x14ac:dyDescent="0.2">
      <c r="A73" s="230" t="s">
        <v>279</v>
      </c>
      <c r="B73" s="227"/>
      <c r="C73" s="19">
        <f>C74+C75+C76</f>
        <v>0</v>
      </c>
      <c r="D73" s="228"/>
      <c r="E73" s="19">
        <f>E74+E75+E76</f>
        <v>0</v>
      </c>
      <c r="F73" s="228"/>
      <c r="G73" s="19">
        <f>G74+G75+G76</f>
        <v>0</v>
      </c>
      <c r="H73" s="228"/>
      <c r="I73" s="19">
        <f>I74+I75+I76</f>
        <v>0</v>
      </c>
      <c r="J73" s="228"/>
      <c r="K73" s="19">
        <f>K74+K75+K76</f>
        <v>0</v>
      </c>
      <c r="L73" s="228"/>
    </row>
    <row r="74" spans="1:12" ht="15" customHeight="1" x14ac:dyDescent="0.2">
      <c r="A74" s="231" t="s">
        <v>280</v>
      </c>
      <c r="B74" s="227"/>
      <c r="C74" s="7"/>
      <c r="D74" s="226"/>
      <c r="E74" s="7"/>
      <c r="F74" s="226"/>
      <c r="G74" s="7"/>
      <c r="H74" s="226"/>
      <c r="I74" s="7"/>
      <c r="J74" s="226"/>
      <c r="K74" s="7"/>
      <c r="L74" s="226"/>
    </row>
    <row r="75" spans="1:12" ht="15" customHeight="1" x14ac:dyDescent="0.2">
      <c r="A75" s="231" t="s">
        <v>281</v>
      </c>
      <c r="B75" s="227"/>
      <c r="C75" s="7"/>
      <c r="D75" s="226"/>
      <c r="E75" s="7"/>
      <c r="F75" s="226"/>
      <c r="G75" s="7"/>
      <c r="H75" s="226"/>
      <c r="I75" s="7"/>
      <c r="J75" s="226"/>
      <c r="K75" s="7"/>
      <c r="L75" s="226"/>
    </row>
    <row r="76" spans="1:12" ht="15" customHeight="1" x14ac:dyDescent="0.2">
      <c r="A76" s="231" t="s">
        <v>278</v>
      </c>
      <c r="B76" s="227"/>
      <c r="C76" s="7"/>
      <c r="D76" s="225"/>
      <c r="E76" s="7"/>
      <c r="F76" s="225"/>
      <c r="G76" s="7"/>
      <c r="H76" s="225"/>
      <c r="I76" s="7"/>
      <c r="J76" s="225"/>
      <c r="K76" s="7"/>
      <c r="L76" s="225"/>
    </row>
    <row r="77" spans="1:12" ht="15" customHeight="1" x14ac:dyDescent="0.2">
      <c r="A77" s="232" t="s">
        <v>287</v>
      </c>
      <c r="B77" s="224"/>
      <c r="C77" s="20">
        <f>C70-C73</f>
        <v>0</v>
      </c>
      <c r="D77" s="233"/>
      <c r="E77" s="20">
        <f>E70-E73</f>
        <v>0</v>
      </c>
      <c r="F77" s="233"/>
      <c r="G77" s="20">
        <f>G70-G73</f>
        <v>0</v>
      </c>
      <c r="H77" s="233"/>
      <c r="I77" s="20">
        <f>I70-I73</f>
        <v>0</v>
      </c>
      <c r="J77" s="233"/>
      <c r="K77" s="20">
        <f>K70-K73</f>
        <v>0</v>
      </c>
      <c r="L77" s="233"/>
    </row>
    <row r="78" spans="1:12" ht="15" customHeight="1" x14ac:dyDescent="0.2">
      <c r="A78" s="146" t="s">
        <v>513</v>
      </c>
      <c r="B78" s="3"/>
      <c r="C78" s="20">
        <f>C44+C56+C68+C77</f>
        <v>0</v>
      </c>
      <c r="D78" s="16"/>
      <c r="E78" s="20">
        <f>E44+E56+E68+E77</f>
        <v>0</v>
      </c>
      <c r="F78" s="16"/>
      <c r="G78" s="20">
        <f>G44+G56+G68+G77</f>
        <v>0</v>
      </c>
      <c r="H78" s="16"/>
      <c r="I78" s="20">
        <f>I44+I56+I68+I77</f>
        <v>0</v>
      </c>
      <c r="J78" s="16"/>
      <c r="K78" s="20">
        <f>K44+K56+K68+K77</f>
        <v>0</v>
      </c>
      <c r="L78" s="16"/>
    </row>
    <row r="79" spans="1:12" ht="15" customHeight="1" x14ac:dyDescent="0.2">
      <c r="A79" s="170" t="s">
        <v>514</v>
      </c>
      <c r="B79" s="1"/>
      <c r="C79" s="7"/>
      <c r="D79" s="18"/>
      <c r="E79" s="7"/>
      <c r="F79" s="18"/>
      <c r="G79" s="7"/>
      <c r="H79" s="18"/>
      <c r="I79" s="7"/>
      <c r="J79" s="18"/>
      <c r="K79" s="7"/>
      <c r="L79" s="18"/>
    </row>
    <row r="80" spans="1:12" ht="15" customHeight="1" x14ac:dyDescent="0.2">
      <c r="A80" s="152" t="s">
        <v>515</v>
      </c>
      <c r="B80" s="153"/>
      <c r="C80" s="247">
        <f>C78-C79</f>
        <v>0</v>
      </c>
      <c r="D80" s="154"/>
      <c r="E80" s="247">
        <f>E78-E79</f>
        <v>0</v>
      </c>
      <c r="F80" s="154"/>
      <c r="G80" s="247">
        <f>G78-G79</f>
        <v>0</v>
      </c>
      <c r="H80" s="154"/>
      <c r="I80" s="247">
        <f>I78-I79</f>
        <v>0</v>
      </c>
      <c r="J80" s="154"/>
      <c r="K80" s="247">
        <f>K78-K79</f>
        <v>0</v>
      </c>
      <c r="L80" s="154"/>
    </row>
    <row r="81" spans="1:12" ht="15" customHeight="1" x14ac:dyDescent="0.2">
      <c r="A81" s="144" t="s">
        <v>493</v>
      </c>
      <c r="C81" s="208">
        <f>+C80-'SP civilistico'!C177</f>
        <v>0</v>
      </c>
      <c r="D81" s="174" t="s">
        <v>492</v>
      </c>
      <c r="E81" s="208">
        <f>+E80-'SP civilistico'!E177</f>
        <v>0</v>
      </c>
      <c r="F81" s="174" t="s">
        <v>492</v>
      </c>
      <c r="G81" s="208">
        <f>+G80-'SP civilistico'!G177</f>
        <v>0</v>
      </c>
      <c r="H81" s="174" t="s">
        <v>492</v>
      </c>
      <c r="I81" s="208">
        <f>+I80-'SP civilistico'!I177</f>
        <v>0</v>
      </c>
      <c r="J81" s="174" t="s">
        <v>492</v>
      </c>
      <c r="K81" s="208">
        <f>+K80-'SP civilistico'!K177</f>
        <v>0</v>
      </c>
      <c r="L81" s="174" t="s">
        <v>492</v>
      </c>
    </row>
    <row r="82" spans="1:12" ht="15" customHeight="1" x14ac:dyDescent="0.2"/>
    <row r="83" spans="1:12" ht="15" customHeight="1" x14ac:dyDescent="0.2"/>
    <row r="84" spans="1:12" ht="15" customHeight="1" x14ac:dyDescent="0.2"/>
    <row r="85" spans="1:12" ht="15" customHeight="1" x14ac:dyDescent="0.2"/>
    <row r="86" spans="1:12" ht="15" customHeight="1" x14ac:dyDescent="0.2"/>
    <row r="87" spans="1:12" ht="15" customHeight="1" x14ac:dyDescent="0.2"/>
    <row r="88" spans="1:12" ht="15" customHeight="1" x14ac:dyDescent="0.2"/>
    <row r="89" spans="1:12" ht="15" customHeight="1" x14ac:dyDescent="0.2"/>
    <row r="90" spans="1:12" ht="15" customHeight="1" x14ac:dyDescent="0.2"/>
    <row r="91" spans="1:12" ht="15" customHeight="1" x14ac:dyDescent="0.2"/>
    <row r="92" spans="1:12" ht="15" customHeight="1" x14ac:dyDescent="0.2"/>
    <row r="93" spans="1:12" ht="15" customHeight="1" x14ac:dyDescent="0.2"/>
    <row r="94" spans="1:12" ht="15" customHeight="1" x14ac:dyDescent="0.2"/>
    <row r="95" spans="1:12" ht="15" customHeight="1" x14ac:dyDescent="0.2"/>
    <row r="96" spans="1:1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</sheetData>
  <phoneticPr fontId="0" type="noConversion"/>
  <pageMargins left="0.19685039370078741" right="0.19685039370078741" top="0.98425196850393704" bottom="0.78740157480314965" header="0.39370078740157483" footer="0.39370078740157483"/>
  <pageSetup paperSize="9" fitToHeight="0" orientation="portrait" r:id="rId1"/>
  <headerFooter alignWithMargins="0">
    <oddFooter>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/>
  </sheetViews>
  <sheetFormatPr defaultRowHeight="12.75" x14ac:dyDescent="0.2"/>
  <cols>
    <col min="1" max="1" width="60.42578125" customWidth="1"/>
    <col min="2" max="2" width="15.7109375" style="132" customWidth="1"/>
    <col min="3" max="3" width="2.7109375" customWidth="1"/>
    <col min="4" max="4" width="15.7109375" style="132" customWidth="1"/>
    <col min="5" max="5" width="2.7109375" customWidth="1"/>
    <col min="6" max="6" width="15.7109375" style="132" customWidth="1"/>
    <col min="7" max="7" width="2.7109375" customWidth="1"/>
    <col min="8" max="8" width="15.7109375" style="132" customWidth="1"/>
    <col min="9" max="9" width="2.7109375" customWidth="1"/>
    <col min="10" max="10" width="15.7109375" style="132" customWidth="1"/>
    <col min="11" max="11" width="2.7109375" customWidth="1"/>
  </cols>
  <sheetData>
    <row r="1" spans="1:11" ht="15" customHeight="1" x14ac:dyDescent="0.25">
      <c r="A1" s="252" t="s">
        <v>401</v>
      </c>
      <c r="B1" s="253">
        <f>'CE civilistico'!C1</f>
        <v>0</v>
      </c>
      <c r="C1" s="253"/>
      <c r="D1" s="253">
        <f>'CE civilistico'!E1</f>
        <v>1</v>
      </c>
      <c r="E1" s="253"/>
      <c r="F1" s="253">
        <f>'CE civilistico'!G1</f>
        <v>2</v>
      </c>
      <c r="G1" s="253"/>
      <c r="H1" s="253">
        <f>'CE civilistico'!I1</f>
        <v>3</v>
      </c>
      <c r="I1" s="253"/>
      <c r="J1" s="253">
        <f>'CE civilistico'!K1</f>
        <v>4</v>
      </c>
      <c r="K1" s="253"/>
    </row>
    <row r="2" spans="1:11" ht="15" customHeight="1" x14ac:dyDescent="0.2"/>
    <row r="3" spans="1:11" ht="15" customHeight="1" x14ac:dyDescent="0.2"/>
    <row r="4" spans="1:11" ht="15" customHeight="1" x14ac:dyDescent="0.2"/>
    <row r="5" spans="1:11" ht="15" customHeight="1" x14ac:dyDescent="0.2">
      <c r="A5" t="s">
        <v>402</v>
      </c>
      <c r="B5" s="208">
        <f>'CE civilistico'!C4</f>
        <v>0</v>
      </c>
      <c r="C5" s="6"/>
      <c r="D5" s="208">
        <f>'CE civilistico'!E4</f>
        <v>0</v>
      </c>
      <c r="E5" s="6"/>
      <c r="F5" s="208">
        <f>'CE civilistico'!G4</f>
        <v>0</v>
      </c>
      <c r="G5" s="6"/>
      <c r="H5" s="208">
        <f>'CE civilistico'!I4</f>
        <v>0</v>
      </c>
      <c r="I5" s="6"/>
      <c r="J5" s="208">
        <f>'CE civilistico'!K4</f>
        <v>0</v>
      </c>
      <c r="K5" s="6"/>
    </row>
    <row r="6" spans="1:11" ht="15" customHeight="1" x14ac:dyDescent="0.2">
      <c r="A6" t="s">
        <v>403</v>
      </c>
      <c r="B6" s="208">
        <f>'CE civilistico'!C9</f>
        <v>0</v>
      </c>
      <c r="C6" s="6"/>
      <c r="D6" s="208">
        <f>'CE civilistico'!E9</f>
        <v>0</v>
      </c>
      <c r="E6" s="6"/>
      <c r="F6" s="208">
        <f>'CE civilistico'!G9</f>
        <v>0</v>
      </c>
      <c r="G6" s="6"/>
      <c r="H6" s="208">
        <f>'CE civilistico'!I9</f>
        <v>0</v>
      </c>
      <c r="I6" s="6"/>
      <c r="J6" s="208">
        <f>'CE civilistico'!K9</f>
        <v>0</v>
      </c>
      <c r="K6" s="6"/>
    </row>
    <row r="7" spans="1:11" ht="15" customHeight="1" x14ac:dyDescent="0.2">
      <c r="A7" t="s">
        <v>404</v>
      </c>
      <c r="B7" s="208">
        <f>B5+B6</f>
        <v>0</v>
      </c>
      <c r="C7" s="6"/>
      <c r="D7" s="208">
        <f>D5+D6</f>
        <v>0</v>
      </c>
      <c r="E7" s="6"/>
      <c r="F7" s="208">
        <f>F5+F6</f>
        <v>0</v>
      </c>
      <c r="G7" s="6"/>
      <c r="H7" s="208">
        <f>H5+H6</f>
        <v>0</v>
      </c>
      <c r="I7" s="6"/>
      <c r="J7" s="208">
        <f>J5+J6</f>
        <v>0</v>
      </c>
      <c r="K7" s="6"/>
    </row>
    <row r="8" spans="1:11" ht="15" customHeight="1" x14ac:dyDescent="0.2"/>
    <row r="9" spans="1:11" ht="15" customHeight="1" x14ac:dyDescent="0.2">
      <c r="A9" t="s">
        <v>405</v>
      </c>
    </row>
    <row r="10" spans="1:11" ht="15" customHeight="1" x14ac:dyDescent="0.2">
      <c r="A10" t="s">
        <v>406</v>
      </c>
      <c r="B10" s="208">
        <f>'CE civilistico'!C14</f>
        <v>0</v>
      </c>
      <c r="C10" s="6"/>
      <c r="D10" s="208">
        <f>'CE civilistico'!E14</f>
        <v>0</v>
      </c>
      <c r="E10" s="6"/>
      <c r="F10" s="208">
        <f>'CE civilistico'!G14</f>
        <v>0</v>
      </c>
      <c r="G10" s="6"/>
      <c r="H10" s="208">
        <f>'CE civilistico'!I14</f>
        <v>0</v>
      </c>
      <c r="I10" s="6"/>
      <c r="J10" s="208">
        <f>'CE civilistico'!K14</f>
        <v>0</v>
      </c>
      <c r="K10" s="6"/>
    </row>
    <row r="11" spans="1:11" ht="15" customHeight="1" x14ac:dyDescent="0.2">
      <c r="A11" t="s">
        <v>16</v>
      </c>
      <c r="B11" s="208">
        <f>'CE civilistico'!C34</f>
        <v>0</v>
      </c>
      <c r="C11" s="6"/>
      <c r="D11" s="208">
        <f>'CE civilistico'!E34</f>
        <v>0</v>
      </c>
      <c r="E11" s="6"/>
      <c r="F11" s="208">
        <f>'CE civilistico'!G34</f>
        <v>0</v>
      </c>
      <c r="G11" s="6"/>
      <c r="H11" s="208">
        <f>'CE civilistico'!I34</f>
        <v>0</v>
      </c>
      <c r="I11" s="6"/>
      <c r="J11" s="208">
        <f>'CE civilistico'!K34</f>
        <v>0</v>
      </c>
      <c r="K11" s="6"/>
    </row>
    <row r="12" spans="1:11" ht="15" customHeight="1" x14ac:dyDescent="0.2">
      <c r="A12" s="35" t="s">
        <v>407</v>
      </c>
      <c r="B12" s="251">
        <f>B10+B11</f>
        <v>0</v>
      </c>
      <c r="C12" s="23"/>
      <c r="D12" s="251">
        <f>D10+D11</f>
        <v>0</v>
      </c>
      <c r="E12" s="23"/>
      <c r="F12" s="251">
        <f>F10+F11</f>
        <v>0</v>
      </c>
      <c r="G12" s="23"/>
      <c r="H12" s="251">
        <f>H10+H11</f>
        <v>0</v>
      </c>
      <c r="I12" s="23"/>
      <c r="J12" s="251">
        <f>J10+J11</f>
        <v>0</v>
      </c>
      <c r="K12" s="23"/>
    </row>
    <row r="13" spans="1:11" ht="15" customHeight="1" x14ac:dyDescent="0.2">
      <c r="B13" s="208"/>
      <c r="C13" s="6"/>
      <c r="D13" s="208"/>
      <c r="E13" s="6"/>
      <c r="F13" s="208"/>
      <c r="G13" s="6"/>
      <c r="H13" s="208"/>
      <c r="I13" s="6"/>
      <c r="J13" s="208"/>
      <c r="K13" s="6"/>
    </row>
    <row r="14" spans="1:11" ht="15" customHeight="1" x14ac:dyDescent="0.2">
      <c r="A14" t="s">
        <v>15</v>
      </c>
      <c r="B14" s="208">
        <f>-'CE civilistico'!C5</f>
        <v>0</v>
      </c>
      <c r="C14" s="6"/>
      <c r="D14" s="208">
        <f>-'CE civilistico'!E5</f>
        <v>0</v>
      </c>
      <c r="E14" s="6"/>
      <c r="F14" s="208">
        <f>-'CE civilistico'!G5</f>
        <v>0</v>
      </c>
      <c r="G14" s="6"/>
      <c r="H14" s="208">
        <f>-'CE civilistico'!I5</f>
        <v>0</v>
      </c>
      <c r="I14" s="6"/>
      <c r="J14" s="208">
        <f>-'CE civilistico'!K5</f>
        <v>0</v>
      </c>
      <c r="K14" s="6"/>
    </row>
    <row r="15" spans="1:11" ht="15" customHeight="1" x14ac:dyDescent="0.2">
      <c r="A15" t="s">
        <v>408</v>
      </c>
      <c r="B15" s="208">
        <f>-'CE civilistico'!C6</f>
        <v>0</v>
      </c>
      <c r="C15" s="6"/>
      <c r="D15" s="208">
        <f>-'CE civilistico'!E6</f>
        <v>0</v>
      </c>
      <c r="E15" s="6"/>
      <c r="F15" s="208">
        <f>-'CE civilistico'!G6</f>
        <v>0</v>
      </c>
      <c r="G15" s="6"/>
      <c r="H15" s="208">
        <f>-'CE civilistico'!I6</f>
        <v>0</v>
      </c>
      <c r="I15" s="6"/>
      <c r="J15" s="208">
        <f>-'CE civilistico'!K6</f>
        <v>0</v>
      </c>
      <c r="K15" s="6"/>
    </row>
    <row r="16" spans="1:11" ht="15" customHeight="1" x14ac:dyDescent="0.2">
      <c r="A16" t="s">
        <v>10</v>
      </c>
      <c r="B16" s="208">
        <f>'CE civilistico'!C17</f>
        <v>0</v>
      </c>
      <c r="C16" s="6"/>
      <c r="D16" s="208">
        <f>'CE civilistico'!E17</f>
        <v>0</v>
      </c>
      <c r="E16" s="6"/>
      <c r="F16" s="208">
        <f>'CE civilistico'!G17</f>
        <v>0</v>
      </c>
      <c r="G16" s="6"/>
      <c r="H16" s="208">
        <f>'CE civilistico'!I17</f>
        <v>0</v>
      </c>
      <c r="I16" s="6"/>
      <c r="J16" s="208">
        <f>'CE civilistico'!K17</f>
        <v>0</v>
      </c>
      <c r="K16" s="6"/>
    </row>
    <row r="17" spans="1:11" ht="15" customHeight="1" x14ac:dyDescent="0.2">
      <c r="A17" s="222" t="s">
        <v>17</v>
      </c>
      <c r="B17" s="208">
        <f>'CE civilistico'!C41</f>
        <v>0</v>
      </c>
      <c r="C17" s="6"/>
      <c r="D17" s="208">
        <f>'CE civilistico'!E41</f>
        <v>0</v>
      </c>
      <c r="E17" s="6"/>
      <c r="F17" s="208">
        <f>'CE civilistico'!G41</f>
        <v>0</v>
      </c>
      <c r="G17" s="6"/>
      <c r="H17" s="208">
        <f>'CE civilistico'!I41</f>
        <v>0</v>
      </c>
      <c r="I17" s="6"/>
      <c r="J17" s="208">
        <f>'CE civilistico'!K41</f>
        <v>0</v>
      </c>
      <c r="K17" s="6"/>
    </row>
    <row r="18" spans="1:11" ht="15" customHeight="1" x14ac:dyDescent="0.2"/>
    <row r="19" spans="1:11" ht="15" customHeight="1" x14ac:dyDescent="0.2">
      <c r="A19" t="s">
        <v>409</v>
      </c>
      <c r="B19" s="208">
        <f>SUM(B14:B17)+B12</f>
        <v>0</v>
      </c>
      <c r="C19" s="6"/>
      <c r="D19" s="208">
        <f>SUM(D14:D17)+D12</f>
        <v>0</v>
      </c>
      <c r="E19" s="6"/>
      <c r="F19" s="208">
        <f>SUM(F14:F17)+F12</f>
        <v>0</v>
      </c>
      <c r="G19" s="6"/>
      <c r="H19" s="208">
        <f>SUM(H14:H17)+H12</f>
        <v>0</v>
      </c>
      <c r="I19" s="6"/>
      <c r="J19" s="208">
        <f>SUM(J14:J17)+J12</f>
        <v>0</v>
      </c>
      <c r="K19" s="6"/>
    </row>
    <row r="20" spans="1:11" ht="15" customHeight="1" x14ac:dyDescent="0.2"/>
    <row r="21" spans="1:11" ht="15" customHeight="1" x14ac:dyDescent="0.2">
      <c r="A21" s="25" t="s">
        <v>410</v>
      </c>
      <c r="B21" s="187">
        <f>B7-B19</f>
        <v>0</v>
      </c>
      <c r="C21" s="22"/>
      <c r="D21" s="187">
        <f>D7-D19</f>
        <v>0</v>
      </c>
      <c r="E21" s="22"/>
      <c r="F21" s="187">
        <f>F7-F19</f>
        <v>0</v>
      </c>
      <c r="G21" s="22"/>
      <c r="H21" s="187">
        <f>H7-H19</f>
        <v>0</v>
      </c>
      <c r="I21" s="22"/>
      <c r="J21" s="187">
        <f>J7-J19</f>
        <v>0</v>
      </c>
      <c r="K21" s="22"/>
    </row>
    <row r="22" spans="1:11" ht="15" customHeight="1" x14ac:dyDescent="0.2"/>
    <row r="23" spans="1:11" ht="15" customHeight="1" x14ac:dyDescent="0.2">
      <c r="A23" t="s">
        <v>411</v>
      </c>
      <c r="B23" s="208">
        <f>'CE civilistico'!C35</f>
        <v>0</v>
      </c>
      <c r="C23" s="6"/>
      <c r="D23" s="208">
        <f>'CE civilistico'!E35</f>
        <v>0</v>
      </c>
      <c r="E23" s="6"/>
      <c r="F23" s="208">
        <f>'CE civilistico'!G35</f>
        <v>0</v>
      </c>
      <c r="G23" s="6"/>
      <c r="H23" s="208">
        <f>'CE civilistico'!I35</f>
        <v>0</v>
      </c>
      <c r="I23" s="6"/>
      <c r="J23" s="208">
        <f>'CE civilistico'!K35</f>
        <v>0</v>
      </c>
      <c r="K23" s="6"/>
    </row>
    <row r="24" spans="1:11" ht="15" customHeight="1" x14ac:dyDescent="0.2">
      <c r="A24" t="s">
        <v>412</v>
      </c>
      <c r="B24" s="208">
        <f>'CE civilistico'!C37</f>
        <v>0</v>
      </c>
      <c r="C24" s="6"/>
      <c r="D24" s="208">
        <f>'CE civilistico'!E37</f>
        <v>0</v>
      </c>
      <c r="E24" s="6"/>
      <c r="F24" s="208">
        <f>'CE civilistico'!G37</f>
        <v>0</v>
      </c>
      <c r="G24" s="6"/>
      <c r="H24" s="208">
        <f>'CE civilistico'!I37</f>
        <v>0</v>
      </c>
      <c r="I24" s="6"/>
      <c r="J24" s="208">
        <f>'CE civilistico'!K37</f>
        <v>0</v>
      </c>
      <c r="K24" s="6"/>
    </row>
    <row r="25" spans="1:11" ht="15" customHeight="1" x14ac:dyDescent="0.2">
      <c r="A25" t="s">
        <v>413</v>
      </c>
      <c r="B25" s="208">
        <f>-'CE civilistico'!C7</f>
        <v>0</v>
      </c>
      <c r="C25" s="6"/>
      <c r="D25" s="208">
        <f>-'CE civilistico'!E7</f>
        <v>0</v>
      </c>
      <c r="E25" s="6"/>
      <c r="F25" s="208">
        <f>-'CE civilistico'!G7</f>
        <v>0</v>
      </c>
      <c r="G25" s="6"/>
      <c r="H25" s="208">
        <f>-'CE civilistico'!I7</f>
        <v>0</v>
      </c>
      <c r="I25" s="6"/>
      <c r="J25" s="208">
        <f>-'CE civilistico'!K7</f>
        <v>0</v>
      </c>
      <c r="K25" s="6"/>
    </row>
    <row r="26" spans="1:11" ht="15" customHeight="1" x14ac:dyDescent="0.2">
      <c r="A26" t="s">
        <v>11</v>
      </c>
      <c r="B26" s="208">
        <f>'CE civilistico'!C16</f>
        <v>0</v>
      </c>
      <c r="C26" s="6"/>
      <c r="D26" s="208">
        <f>'CE civilistico'!E16</f>
        <v>0</v>
      </c>
      <c r="E26" s="6"/>
      <c r="F26" s="208">
        <f>'CE civilistico'!G16</f>
        <v>0</v>
      </c>
      <c r="G26" s="6"/>
      <c r="H26" s="208">
        <f>'CE civilistico'!I16</f>
        <v>0</v>
      </c>
      <c r="I26" s="6"/>
      <c r="J26" s="208">
        <f>'CE civilistico'!K16</f>
        <v>0</v>
      </c>
      <c r="K26" s="6"/>
    </row>
    <row r="27" spans="1:11" ht="15" customHeight="1" x14ac:dyDescent="0.2">
      <c r="A27" t="s">
        <v>414</v>
      </c>
      <c r="B27" s="208">
        <f>'CE civilistico'!C18</f>
        <v>0</v>
      </c>
      <c r="C27" s="6"/>
      <c r="D27" s="208">
        <f>'CE civilistico'!E18</f>
        <v>0</v>
      </c>
      <c r="E27" s="6"/>
      <c r="F27" s="208">
        <f>'CE civilistico'!G18</f>
        <v>0</v>
      </c>
      <c r="G27" s="6"/>
      <c r="H27" s="208">
        <f>'CE civilistico'!I18</f>
        <v>0</v>
      </c>
      <c r="I27" s="6"/>
      <c r="J27" s="208">
        <f>'CE civilistico'!K18</f>
        <v>0</v>
      </c>
      <c r="K27" s="6"/>
    </row>
    <row r="28" spans="1:11" ht="15" customHeight="1" x14ac:dyDescent="0.2">
      <c r="A28" t="s">
        <v>415</v>
      </c>
      <c r="B28" s="208">
        <f>'CE civilistico'!C19</f>
        <v>0</v>
      </c>
      <c r="C28" s="6"/>
      <c r="D28" s="208">
        <f>'CE civilistico'!E19</f>
        <v>0</v>
      </c>
      <c r="E28" s="6"/>
      <c r="F28" s="208">
        <f>'CE civilistico'!G19</f>
        <v>0</v>
      </c>
      <c r="G28" s="6"/>
      <c r="H28" s="208">
        <f>'CE civilistico'!I19</f>
        <v>0</v>
      </c>
      <c r="I28" s="6"/>
      <c r="J28" s="208">
        <f>'CE civilistico'!K19</f>
        <v>0</v>
      </c>
      <c r="K28" s="6"/>
    </row>
    <row r="29" spans="1:11" ht="15" customHeight="1" x14ac:dyDescent="0.2">
      <c r="A29" t="s">
        <v>416</v>
      </c>
      <c r="B29" s="208">
        <f>'CE civilistico'!C26</f>
        <v>0</v>
      </c>
      <c r="C29" s="6"/>
      <c r="D29" s="208">
        <f>'CE civilistico'!E26</f>
        <v>0</v>
      </c>
      <c r="E29" s="6"/>
      <c r="F29" s="208">
        <f>'CE civilistico'!G26</f>
        <v>0</v>
      </c>
      <c r="G29" s="6"/>
      <c r="H29" s="208">
        <f>'CE civilistico'!I26</f>
        <v>0</v>
      </c>
      <c r="I29" s="6"/>
      <c r="J29" s="208">
        <f>'CE civilistico'!K26</f>
        <v>0</v>
      </c>
      <c r="K29" s="6"/>
    </row>
    <row r="30" spans="1:11" ht="15" customHeight="1" x14ac:dyDescent="0.2">
      <c r="A30" t="s">
        <v>417</v>
      </c>
      <c r="B30" s="208">
        <f>'CE civilistico'!C27</f>
        <v>0</v>
      </c>
      <c r="C30" s="6"/>
      <c r="D30" s="208">
        <f>'CE civilistico'!E27</f>
        <v>0</v>
      </c>
      <c r="E30" s="6"/>
      <c r="F30" s="208">
        <f>'CE civilistico'!G27</f>
        <v>0</v>
      </c>
      <c r="G30" s="6"/>
      <c r="H30" s="208">
        <f>'CE civilistico'!I27</f>
        <v>0</v>
      </c>
      <c r="I30" s="6"/>
      <c r="J30" s="208">
        <f>'CE civilistico'!K27</f>
        <v>0</v>
      </c>
      <c r="K30" s="6"/>
    </row>
    <row r="31" spans="1:11" ht="15" customHeight="1" x14ac:dyDescent="0.2">
      <c r="A31" t="s">
        <v>418</v>
      </c>
      <c r="B31" s="208">
        <f>'CE civilistico'!C29</f>
        <v>0</v>
      </c>
      <c r="C31" s="6"/>
      <c r="D31" s="208">
        <f>'CE civilistico'!E29</f>
        <v>0</v>
      </c>
      <c r="E31" s="6"/>
      <c r="F31" s="208">
        <f>'CE civilistico'!G29</f>
        <v>0</v>
      </c>
      <c r="G31" s="6"/>
      <c r="H31" s="208">
        <f>'CE civilistico'!I29</f>
        <v>0</v>
      </c>
      <c r="I31" s="6"/>
      <c r="J31" s="208">
        <f>'CE civilistico'!K29</f>
        <v>0</v>
      </c>
      <c r="K31" s="6"/>
    </row>
    <row r="32" spans="1:11" ht="15" customHeight="1" x14ac:dyDescent="0.2">
      <c r="A32" t="s">
        <v>419</v>
      </c>
      <c r="B32" s="208">
        <f>'CE civilistico'!C32</f>
        <v>0</v>
      </c>
      <c r="C32" s="6"/>
      <c r="D32" s="208">
        <f>'CE civilistico'!E32</f>
        <v>0</v>
      </c>
      <c r="E32" s="6"/>
      <c r="F32" s="208">
        <f>'CE civilistico'!G32</f>
        <v>0</v>
      </c>
      <c r="G32" s="6"/>
      <c r="H32" s="208">
        <f>'CE civilistico'!I32</f>
        <v>0</v>
      </c>
      <c r="I32" s="6"/>
      <c r="J32" s="208">
        <f>'CE civilistico'!K32</f>
        <v>0</v>
      </c>
      <c r="K32" s="6"/>
    </row>
    <row r="33" spans="1:11" ht="15" customHeight="1" x14ac:dyDescent="0.2">
      <c r="A33" s="222" t="s">
        <v>18</v>
      </c>
      <c r="B33" s="208">
        <f>'CE civilistico'!C40</f>
        <v>0</v>
      </c>
      <c r="C33" s="6"/>
      <c r="D33" s="208">
        <f>'CE civilistico'!E40</f>
        <v>0</v>
      </c>
      <c r="E33" s="6"/>
      <c r="F33" s="208">
        <f>'CE civilistico'!G40</f>
        <v>0</v>
      </c>
      <c r="G33" s="6"/>
      <c r="H33" s="208">
        <f>'CE civilistico'!I40</f>
        <v>0</v>
      </c>
      <c r="I33" s="6"/>
      <c r="J33" s="208">
        <f>'CE civilistico'!K40</f>
        <v>0</v>
      </c>
      <c r="K33" s="6"/>
    </row>
    <row r="34" spans="1:11" ht="15" customHeight="1" x14ac:dyDescent="0.2"/>
    <row r="35" spans="1:11" ht="15" customHeight="1" x14ac:dyDescent="0.2">
      <c r="A35" t="s">
        <v>420</v>
      </c>
      <c r="B35" s="208">
        <f>SUM(B23:B33)</f>
        <v>0</v>
      </c>
      <c r="C35" s="6"/>
      <c r="D35" s="208">
        <f>SUM(D23:D33)</f>
        <v>0</v>
      </c>
      <c r="E35" s="6"/>
      <c r="F35" s="208">
        <f>SUM(F23:F33)</f>
        <v>0</v>
      </c>
      <c r="G35" s="6"/>
      <c r="H35" s="208">
        <f>SUM(H23:H33)</f>
        <v>0</v>
      </c>
      <c r="I35" s="6"/>
      <c r="J35" s="208">
        <f>SUM(J23:J33)</f>
        <v>0</v>
      </c>
      <c r="K35" s="6"/>
    </row>
    <row r="36" spans="1:11" ht="15" customHeight="1" x14ac:dyDescent="0.2"/>
    <row r="37" spans="1:11" ht="15" customHeight="1" x14ac:dyDescent="0.2">
      <c r="A37" s="25" t="s">
        <v>421</v>
      </c>
      <c r="B37" s="187">
        <f>B21-B35</f>
        <v>0</v>
      </c>
      <c r="C37" s="22"/>
      <c r="D37" s="187">
        <f>D21-D35</f>
        <v>0</v>
      </c>
      <c r="E37" s="22"/>
      <c r="F37" s="187">
        <f>F21-F35</f>
        <v>0</v>
      </c>
      <c r="G37" s="22"/>
      <c r="H37" s="187">
        <f>H21-H35</f>
        <v>0</v>
      </c>
      <c r="I37" s="22"/>
      <c r="J37" s="187">
        <f>J21-J35</f>
        <v>0</v>
      </c>
      <c r="K37" s="22"/>
    </row>
    <row r="38" spans="1:11" ht="15" customHeight="1" x14ac:dyDescent="0.2"/>
    <row r="39" spans="1:11" ht="15" customHeight="1" x14ac:dyDescent="0.2">
      <c r="A39" t="s">
        <v>422</v>
      </c>
      <c r="B39" s="208">
        <f>'CE civilistico'!C10</f>
        <v>0</v>
      </c>
      <c r="C39" s="6"/>
      <c r="D39" s="208">
        <f>'CE civilistico'!E10</f>
        <v>0</v>
      </c>
      <c r="E39" s="6"/>
      <c r="F39" s="208">
        <f>'CE civilistico'!G10</f>
        <v>0</v>
      </c>
      <c r="G39" s="6"/>
      <c r="H39" s="208">
        <f>'CE civilistico'!I10</f>
        <v>0</v>
      </c>
      <c r="I39" s="6"/>
      <c r="J39" s="208">
        <f>'CE civilistico'!K10</f>
        <v>0</v>
      </c>
      <c r="K39" s="6"/>
    </row>
    <row r="40" spans="1:11" ht="15" customHeight="1" x14ac:dyDescent="0.2">
      <c r="A40" t="s">
        <v>423</v>
      </c>
      <c r="B40" s="208">
        <f>'CE civilistico'!C46</f>
        <v>0</v>
      </c>
      <c r="C40" s="6"/>
      <c r="D40" s="208">
        <f>'CE civilistico'!E46</f>
        <v>0</v>
      </c>
      <c r="E40" s="6"/>
      <c r="F40" s="208">
        <f>'CE civilistico'!G46</f>
        <v>0</v>
      </c>
      <c r="G40" s="6"/>
      <c r="H40" s="208">
        <f>'CE civilistico'!I46</f>
        <v>0</v>
      </c>
      <c r="I40" s="6"/>
      <c r="J40" s="208">
        <f>'CE civilistico'!K46</f>
        <v>0</v>
      </c>
      <c r="K40" s="6"/>
    </row>
    <row r="41" spans="1:11" ht="15" customHeight="1" x14ac:dyDescent="0.2">
      <c r="A41" t="s">
        <v>424</v>
      </c>
    </row>
    <row r="42" spans="1:11" ht="15" customHeight="1" x14ac:dyDescent="0.2">
      <c r="A42" s="80" t="s">
        <v>425</v>
      </c>
      <c r="B42" s="208">
        <f>'CE civilistico'!C48</f>
        <v>0</v>
      </c>
      <c r="C42" s="6"/>
      <c r="D42" s="208">
        <f>'CE civilistico'!E48</f>
        <v>0</v>
      </c>
      <c r="E42" s="6"/>
      <c r="F42" s="208">
        <f>'CE civilistico'!G48</f>
        <v>0</v>
      </c>
      <c r="G42" s="6"/>
      <c r="H42" s="208">
        <f>'CE civilistico'!I48</f>
        <v>0</v>
      </c>
      <c r="I42" s="6"/>
      <c r="J42" s="208">
        <f>'CE civilistico'!K48</f>
        <v>0</v>
      </c>
      <c r="K42" s="6"/>
    </row>
    <row r="43" spans="1:11" ht="15" customHeight="1" x14ac:dyDescent="0.2">
      <c r="A43" s="80" t="s">
        <v>426</v>
      </c>
      <c r="B43" s="208">
        <f>'CE civilistico'!C49</f>
        <v>0</v>
      </c>
      <c r="C43" s="6"/>
      <c r="D43" s="208">
        <f>'CE civilistico'!E49</f>
        <v>0</v>
      </c>
      <c r="E43" s="6"/>
      <c r="F43" s="208">
        <f>'CE civilistico'!G49</f>
        <v>0</v>
      </c>
      <c r="G43" s="6"/>
      <c r="H43" s="208">
        <f>'CE civilistico'!I49</f>
        <v>0</v>
      </c>
      <c r="I43" s="6"/>
      <c r="J43" s="208">
        <f>'CE civilistico'!K49</f>
        <v>0</v>
      </c>
      <c r="K43" s="6"/>
    </row>
    <row r="44" spans="1:11" ht="15" customHeight="1" x14ac:dyDescent="0.2">
      <c r="A44" s="80" t="s">
        <v>427</v>
      </c>
      <c r="B44" s="208">
        <f>'CE civilistico'!C50</f>
        <v>0</v>
      </c>
      <c r="C44" s="6"/>
      <c r="D44" s="208">
        <f>'CE civilistico'!E50</f>
        <v>0</v>
      </c>
      <c r="E44" s="6"/>
      <c r="F44" s="208">
        <f>'CE civilistico'!G50</f>
        <v>0</v>
      </c>
      <c r="G44" s="6"/>
      <c r="H44" s="208">
        <f>'CE civilistico'!I50</f>
        <v>0</v>
      </c>
      <c r="I44" s="6"/>
      <c r="J44" s="208">
        <f>'CE civilistico'!K50</f>
        <v>0</v>
      </c>
      <c r="K44" s="6"/>
    </row>
    <row r="45" spans="1:11" ht="15" customHeight="1" x14ac:dyDescent="0.2">
      <c r="A45" t="s">
        <v>428</v>
      </c>
    </row>
    <row r="46" spans="1:11" ht="15" customHeight="1" x14ac:dyDescent="0.2">
      <c r="A46" s="80" t="s">
        <v>429</v>
      </c>
      <c r="B46" s="208">
        <f>'CE civilistico'!C59</f>
        <v>0</v>
      </c>
      <c r="C46" s="6"/>
      <c r="D46" s="208">
        <f>'CE civilistico'!E59</f>
        <v>0</v>
      </c>
      <c r="E46" s="6"/>
      <c r="F46" s="208">
        <f>'CE civilistico'!G59</f>
        <v>0</v>
      </c>
      <c r="G46" s="6"/>
      <c r="H46" s="208">
        <f>'CE civilistico'!I59</f>
        <v>0</v>
      </c>
      <c r="I46" s="6"/>
      <c r="J46" s="208">
        <f>'CE civilistico'!K59</f>
        <v>0</v>
      </c>
      <c r="K46" s="6"/>
    </row>
    <row r="47" spans="1:11" ht="15" customHeight="1" x14ac:dyDescent="0.2">
      <c r="A47" s="80" t="s">
        <v>430</v>
      </c>
      <c r="B47" s="208">
        <f>'CE civilistico'!C60</f>
        <v>0</v>
      </c>
      <c r="C47" s="6"/>
      <c r="D47" s="208">
        <f>'CE civilistico'!E60</f>
        <v>0</v>
      </c>
      <c r="E47" s="6"/>
      <c r="F47" s="208">
        <f>'CE civilistico'!G60</f>
        <v>0</v>
      </c>
      <c r="G47" s="6"/>
      <c r="H47" s="208">
        <f>'CE civilistico'!I60</f>
        <v>0</v>
      </c>
      <c r="I47" s="6"/>
      <c r="J47" s="208">
        <f>'CE civilistico'!K60</f>
        <v>0</v>
      </c>
      <c r="K47" s="6"/>
    </row>
    <row r="48" spans="1:11" ht="15" customHeight="1" x14ac:dyDescent="0.2">
      <c r="A48" s="80" t="s">
        <v>431</v>
      </c>
      <c r="B48" s="208">
        <f>'CE civilistico'!C61</f>
        <v>0</v>
      </c>
      <c r="C48" s="6"/>
      <c r="D48" s="208">
        <f>'CE civilistico'!E61</f>
        <v>0</v>
      </c>
      <c r="E48" s="6"/>
      <c r="F48" s="208">
        <f>'CE civilistico'!G61</f>
        <v>0</v>
      </c>
      <c r="G48" s="6"/>
      <c r="H48" s="208">
        <f>'CE civilistico'!I61</f>
        <v>0</v>
      </c>
      <c r="I48" s="6"/>
      <c r="J48" s="208">
        <f>'CE civilistico'!K61</f>
        <v>0</v>
      </c>
      <c r="K48" s="6"/>
    </row>
    <row r="49" spans="1:11" ht="15" customHeight="1" x14ac:dyDescent="0.2">
      <c r="A49" s="223" t="s">
        <v>511</v>
      </c>
      <c r="B49" s="208">
        <f>'CE civilistico'!C62</f>
        <v>0</v>
      </c>
      <c r="C49" s="6"/>
      <c r="D49" s="208">
        <f>'CE civilistico'!E62</f>
        <v>0</v>
      </c>
      <c r="E49" s="6"/>
      <c r="F49" s="208">
        <f>'CE civilistico'!G62</f>
        <v>0</v>
      </c>
      <c r="G49" s="6"/>
      <c r="H49" s="208">
        <f>'CE civilistico'!I62</f>
        <v>0</v>
      </c>
      <c r="I49" s="6"/>
      <c r="J49" s="208">
        <f>'CE civilistico'!K62</f>
        <v>0</v>
      </c>
      <c r="K49" s="6"/>
    </row>
    <row r="50" spans="1:11" ht="15" customHeight="1" x14ac:dyDescent="0.2">
      <c r="A50" t="s">
        <v>432</v>
      </c>
    </row>
    <row r="51" spans="1:11" ht="15" customHeight="1" x14ac:dyDescent="0.2">
      <c r="A51" s="80" t="s">
        <v>429</v>
      </c>
      <c r="B51" s="208">
        <f>-'CE civilistico'!C64</f>
        <v>0</v>
      </c>
      <c r="C51" s="6"/>
      <c r="D51" s="208">
        <f>-'CE civilistico'!E64</f>
        <v>0</v>
      </c>
      <c r="E51" s="6"/>
      <c r="F51" s="208">
        <f>-'CE civilistico'!G64</f>
        <v>0</v>
      </c>
      <c r="G51" s="6"/>
      <c r="H51" s="208">
        <f>-'CE civilistico'!I64</f>
        <v>0</v>
      </c>
      <c r="I51" s="6"/>
      <c r="J51" s="208">
        <f>-'CE civilistico'!K64</f>
        <v>0</v>
      </c>
      <c r="K51" s="6"/>
    </row>
    <row r="52" spans="1:11" ht="15" customHeight="1" x14ac:dyDescent="0.2">
      <c r="A52" s="80" t="s">
        <v>430</v>
      </c>
      <c r="B52" s="208">
        <f>-'CE civilistico'!C65</f>
        <v>0</v>
      </c>
      <c r="C52" s="6"/>
      <c r="D52" s="208">
        <f>-'CE civilistico'!E65</f>
        <v>0</v>
      </c>
      <c r="E52" s="6"/>
      <c r="F52" s="208">
        <f>-'CE civilistico'!G65</f>
        <v>0</v>
      </c>
      <c r="G52" s="6"/>
      <c r="H52" s="208">
        <f>-'CE civilistico'!I65</f>
        <v>0</v>
      </c>
      <c r="I52" s="6"/>
      <c r="J52" s="208">
        <f>-'CE civilistico'!K65</f>
        <v>0</v>
      </c>
      <c r="K52" s="6"/>
    </row>
    <row r="53" spans="1:11" ht="15" customHeight="1" x14ac:dyDescent="0.2">
      <c r="A53" s="80" t="s">
        <v>431</v>
      </c>
      <c r="B53" s="208">
        <f>-'CE civilistico'!C66</f>
        <v>0</v>
      </c>
      <c r="C53" s="6"/>
      <c r="D53" s="208">
        <f>-'CE civilistico'!E66</f>
        <v>0</v>
      </c>
      <c r="E53" s="6"/>
      <c r="F53" s="208">
        <f>-'CE civilistico'!G66</f>
        <v>0</v>
      </c>
      <c r="G53" s="6"/>
      <c r="H53" s="208">
        <f>-'CE civilistico'!I66</f>
        <v>0</v>
      </c>
      <c r="I53" s="6"/>
      <c r="J53" s="208">
        <f>-'CE civilistico'!K66</f>
        <v>0</v>
      </c>
      <c r="K53" s="6"/>
    </row>
    <row r="54" spans="1:11" ht="15" customHeight="1" x14ac:dyDescent="0.2">
      <c r="A54" s="223" t="s">
        <v>511</v>
      </c>
      <c r="B54" s="208">
        <f>-'CE civilistico'!C67</f>
        <v>0</v>
      </c>
      <c r="C54" s="6"/>
      <c r="D54" s="208">
        <f>-'CE civilistico'!E67</f>
        <v>0</v>
      </c>
      <c r="E54" s="6"/>
      <c r="F54" s="208">
        <f>-'CE civilistico'!G67</f>
        <v>0</v>
      </c>
      <c r="G54" s="6"/>
      <c r="H54" s="208">
        <f>-'CE civilistico'!I67</f>
        <v>0</v>
      </c>
      <c r="I54" s="6"/>
      <c r="J54" s="208">
        <f>-'CE civilistico'!K67</f>
        <v>0</v>
      </c>
      <c r="K54" s="6"/>
    </row>
    <row r="55" spans="1:11" ht="15" customHeight="1" x14ac:dyDescent="0.2">
      <c r="A55" s="80"/>
      <c r="B55" s="208"/>
      <c r="C55" s="6"/>
      <c r="D55" s="208"/>
      <c r="E55" s="6"/>
      <c r="F55" s="208"/>
      <c r="G55" s="6"/>
      <c r="H55" s="208"/>
      <c r="I55" s="6"/>
      <c r="J55" s="208"/>
      <c r="K55" s="6"/>
    </row>
    <row r="56" spans="1:11" ht="15" customHeight="1" x14ac:dyDescent="0.2">
      <c r="A56" t="s">
        <v>433</v>
      </c>
      <c r="B56" s="208">
        <f>SUM(B39:B54)</f>
        <v>0</v>
      </c>
      <c r="C56" s="6"/>
      <c r="D56" s="208">
        <f>SUM(D39:D54)</f>
        <v>0</v>
      </c>
      <c r="E56" s="6"/>
      <c r="F56" s="208">
        <f>SUM(F39:F54)</f>
        <v>0</v>
      </c>
      <c r="G56" s="6"/>
      <c r="H56" s="208">
        <f>SUM(H39:H54)</f>
        <v>0</v>
      </c>
      <c r="I56" s="6"/>
      <c r="J56" s="208">
        <f>SUM(J39:J54)</f>
        <v>0</v>
      </c>
      <c r="K56" s="6"/>
    </row>
    <row r="57" spans="1:11" ht="15" customHeight="1" x14ac:dyDescent="0.2">
      <c r="B57" s="208"/>
      <c r="C57" s="6"/>
      <c r="D57" s="208"/>
      <c r="E57" s="6"/>
      <c r="F57" s="208"/>
      <c r="G57" s="6"/>
      <c r="H57" s="208"/>
      <c r="I57" s="6"/>
      <c r="J57" s="208"/>
      <c r="K57" s="6"/>
    </row>
    <row r="58" spans="1:11" ht="14.25" customHeight="1" x14ac:dyDescent="0.2">
      <c r="A58" s="25" t="s">
        <v>434</v>
      </c>
      <c r="B58" s="187">
        <f>B37+B56</f>
        <v>0</v>
      </c>
      <c r="C58" s="22"/>
      <c r="D58" s="187">
        <f>D37+D56</f>
        <v>0</v>
      </c>
      <c r="E58" s="22"/>
      <c r="F58" s="187">
        <f>F37+F56</f>
        <v>0</v>
      </c>
      <c r="G58" s="22"/>
      <c r="H58" s="187">
        <f>H37+H56</f>
        <v>0</v>
      </c>
      <c r="I58" s="22"/>
      <c r="J58" s="187">
        <f>J37+J56</f>
        <v>0</v>
      </c>
      <c r="K58" s="22"/>
    </row>
    <row r="59" spans="1:11" ht="15" customHeight="1" x14ac:dyDescent="0.2"/>
    <row r="60" spans="1:11" ht="15" customHeight="1" x14ac:dyDescent="0.2">
      <c r="A60" t="s">
        <v>435</v>
      </c>
      <c r="B60" s="208">
        <f>'CE civilistico'!C51</f>
        <v>0</v>
      </c>
      <c r="C60" s="6"/>
      <c r="D60" s="208">
        <f>'CE civilistico'!E51</f>
        <v>0</v>
      </c>
      <c r="E60" s="6"/>
      <c r="F60" s="208">
        <f>'CE civilistico'!G51</f>
        <v>0</v>
      </c>
      <c r="G60" s="6"/>
      <c r="H60" s="208">
        <f>'CE civilistico'!I51</f>
        <v>0</v>
      </c>
      <c r="I60" s="6"/>
      <c r="J60" s="208">
        <f>'CE civilistico'!K51</f>
        <v>0</v>
      </c>
      <c r="K60" s="6"/>
    </row>
    <row r="61" spans="1:11" ht="15" customHeight="1" x14ac:dyDescent="0.2">
      <c r="A61" t="s">
        <v>436</v>
      </c>
      <c r="B61" s="208">
        <f>-'CE civilistico'!C52</f>
        <v>0</v>
      </c>
      <c r="C61" s="6"/>
      <c r="D61" s="208">
        <f>-'CE civilistico'!E52</f>
        <v>0</v>
      </c>
      <c r="E61" s="6"/>
      <c r="F61" s="208">
        <f>-'CE civilistico'!G52</f>
        <v>0</v>
      </c>
      <c r="G61" s="6"/>
      <c r="H61" s="208">
        <f>-'CE civilistico'!I52</f>
        <v>0</v>
      </c>
      <c r="I61" s="6"/>
      <c r="J61" s="208">
        <f>-'CE civilistico'!K52</f>
        <v>0</v>
      </c>
      <c r="K61" s="6"/>
    </row>
    <row r="62" spans="1:11" ht="15" customHeight="1" x14ac:dyDescent="0.2">
      <c r="A62" t="s">
        <v>163</v>
      </c>
      <c r="B62" s="208">
        <f>'CE civilistico'!C54</f>
        <v>0</v>
      </c>
      <c r="C62" s="6"/>
      <c r="D62" s="208">
        <f>'CE civilistico'!E54</f>
        <v>0</v>
      </c>
      <c r="E62" s="6"/>
      <c r="F62" s="208">
        <f>'CE civilistico'!G54</f>
        <v>0</v>
      </c>
      <c r="G62" s="6"/>
      <c r="H62" s="208">
        <f>'CE civilistico'!I54</f>
        <v>0</v>
      </c>
      <c r="I62" s="6"/>
      <c r="J62" s="208">
        <f>'CE civilistico'!K54</f>
        <v>0</v>
      </c>
      <c r="K62" s="6"/>
    </row>
    <row r="63" spans="1:11" ht="15" customHeight="1" x14ac:dyDescent="0.2">
      <c r="B63" s="208"/>
      <c r="C63" s="6"/>
      <c r="D63" s="208"/>
      <c r="E63" s="6"/>
      <c r="F63" s="208"/>
      <c r="G63" s="6"/>
      <c r="H63" s="208"/>
      <c r="I63" s="6"/>
      <c r="J63" s="208"/>
      <c r="K63" s="6"/>
    </row>
    <row r="64" spans="1:11" ht="15" customHeight="1" x14ac:dyDescent="0.2">
      <c r="A64" t="s">
        <v>437</v>
      </c>
      <c r="B64" s="208">
        <f>SUM(B60:B62)</f>
        <v>0</v>
      </c>
      <c r="C64" s="6"/>
      <c r="D64" s="208">
        <f>SUM(D60:D62)</f>
        <v>0</v>
      </c>
      <c r="E64" s="6"/>
      <c r="F64" s="208">
        <f>SUM(F60:F62)</f>
        <v>0</v>
      </c>
      <c r="G64" s="6"/>
      <c r="H64" s="208">
        <f>SUM(H60:H62)</f>
        <v>0</v>
      </c>
      <c r="I64" s="6"/>
      <c r="J64" s="208">
        <f>SUM(J60:J62)</f>
        <v>0</v>
      </c>
      <c r="K64" s="6"/>
    </row>
    <row r="65" spans="1:11" ht="15" customHeight="1" x14ac:dyDescent="0.2">
      <c r="B65" s="208"/>
      <c r="C65" s="6"/>
      <c r="D65" s="208"/>
      <c r="E65" s="6"/>
      <c r="F65" s="208"/>
      <c r="G65" s="6"/>
      <c r="H65" s="208"/>
      <c r="I65" s="6"/>
      <c r="J65" s="208"/>
      <c r="K65" s="6"/>
    </row>
    <row r="66" spans="1:11" ht="15" customHeight="1" x14ac:dyDescent="0.2">
      <c r="A66" s="25" t="s">
        <v>438</v>
      </c>
      <c r="B66" s="187">
        <f>B58+B64</f>
        <v>0</v>
      </c>
      <c r="C66" s="22"/>
      <c r="D66" s="187">
        <f>D58+D64</f>
        <v>0</v>
      </c>
      <c r="E66" s="22"/>
      <c r="F66" s="187">
        <f>F58+F64</f>
        <v>0</v>
      </c>
      <c r="G66" s="22"/>
      <c r="H66" s="187">
        <f>H58+H64</f>
        <v>0</v>
      </c>
      <c r="I66" s="22"/>
      <c r="J66" s="187">
        <f>J58+J64</f>
        <v>0</v>
      </c>
      <c r="K66" s="22"/>
    </row>
    <row r="67" spans="1:11" ht="15" customHeight="1" x14ac:dyDescent="0.2"/>
    <row r="68" spans="1:11" ht="15" customHeight="1" x14ac:dyDescent="0.2">
      <c r="A68" t="s">
        <v>439</v>
      </c>
      <c r="B68" s="208">
        <f>'CE civilistico'!C11</f>
        <v>0</v>
      </c>
      <c r="C68" s="6"/>
      <c r="D68" s="208">
        <f>'CE civilistico'!E11</f>
        <v>0</v>
      </c>
      <c r="E68" s="6"/>
      <c r="F68" s="208">
        <f>'CE civilistico'!G11</f>
        <v>0</v>
      </c>
      <c r="G68" s="6"/>
      <c r="H68" s="208">
        <f>'CE civilistico'!I11</f>
        <v>0</v>
      </c>
      <c r="I68" s="6"/>
      <c r="J68" s="208">
        <f>'CE civilistico'!K11</f>
        <v>0</v>
      </c>
      <c r="K68" s="6"/>
    </row>
    <row r="69" spans="1:11" ht="15" customHeight="1" x14ac:dyDescent="0.2">
      <c r="A69" t="s">
        <v>163</v>
      </c>
      <c r="B69" s="208">
        <f>IF('CE civilistico'!C55&gt;0,'CE civilistico'!C55,0)</f>
        <v>0</v>
      </c>
      <c r="C69" s="6"/>
      <c r="D69" s="208">
        <f>IF('CE civilistico'!E55&gt;0,'CE civilistico'!E55,0)</f>
        <v>0</v>
      </c>
      <c r="E69" s="6"/>
      <c r="F69" s="208">
        <f>IF('CE civilistico'!G55&gt;0,'CE civilistico'!G55,0)</f>
        <v>0</v>
      </c>
      <c r="G69" s="6"/>
      <c r="H69" s="208">
        <f>IF('CE civilistico'!I55&gt;0,'CE civilistico'!I55,0)</f>
        <v>0</v>
      </c>
      <c r="I69" s="6"/>
      <c r="J69" s="208">
        <f>IF('CE civilistico'!K55&gt;0,'CE civilistico'!K55,0)</f>
        <v>0</v>
      </c>
      <c r="K69" s="6"/>
    </row>
    <row r="70" spans="1:11" ht="15" customHeight="1" x14ac:dyDescent="0.2">
      <c r="A70" t="s">
        <v>440</v>
      </c>
      <c r="B70" s="208">
        <f>'CE civilistico'!C70</f>
        <v>0</v>
      </c>
      <c r="C70" s="6"/>
      <c r="D70" s="208">
        <f>'CE civilistico'!E70</f>
        <v>0</v>
      </c>
      <c r="E70" s="6"/>
      <c r="F70" s="208">
        <f>'CE civilistico'!G70</f>
        <v>0</v>
      </c>
      <c r="G70" s="6"/>
      <c r="H70" s="208">
        <f>'CE civilistico'!I70</f>
        <v>0</v>
      </c>
      <c r="I70" s="6"/>
      <c r="J70" s="208">
        <f>'CE civilistico'!K70</f>
        <v>0</v>
      </c>
      <c r="K70" s="6"/>
    </row>
    <row r="71" spans="1:11" ht="15" customHeight="1" x14ac:dyDescent="0.2">
      <c r="A71" t="s">
        <v>441</v>
      </c>
      <c r="B71" s="208">
        <f>SUM(B68:B70)</f>
        <v>0</v>
      </c>
      <c r="C71" s="6"/>
      <c r="D71" s="208">
        <f>SUM(D68:D70)</f>
        <v>0</v>
      </c>
      <c r="E71" s="6"/>
      <c r="F71" s="208">
        <f>SUM(F68:F70)</f>
        <v>0</v>
      </c>
      <c r="G71" s="6"/>
      <c r="H71" s="208">
        <f>SUM(H68:H70)</f>
        <v>0</v>
      </c>
      <c r="I71" s="6"/>
      <c r="J71" s="208">
        <f>SUM(J68:J70)</f>
        <v>0</v>
      </c>
      <c r="K71" s="6"/>
    </row>
    <row r="72" spans="1:11" ht="15" customHeight="1" x14ac:dyDescent="0.2"/>
    <row r="73" spans="1:11" ht="15" customHeight="1" x14ac:dyDescent="0.2">
      <c r="A73" t="s">
        <v>442</v>
      </c>
      <c r="B73" s="208">
        <f>'CE civilistico'!C30</f>
        <v>0</v>
      </c>
      <c r="C73" s="6"/>
      <c r="D73" s="208">
        <f>'CE civilistico'!E30</f>
        <v>0</v>
      </c>
      <c r="E73" s="6"/>
      <c r="F73" s="208">
        <f>'CE civilistico'!G30</f>
        <v>0</v>
      </c>
      <c r="G73" s="6"/>
      <c r="H73" s="208">
        <f>'CE civilistico'!I30</f>
        <v>0</v>
      </c>
      <c r="I73" s="6"/>
      <c r="J73" s="208">
        <f>'CE civilistico'!K30</f>
        <v>0</v>
      </c>
      <c r="K73" s="6"/>
    </row>
    <row r="74" spans="1:11" ht="15" customHeight="1" x14ac:dyDescent="0.2">
      <c r="A74" t="s">
        <v>443</v>
      </c>
      <c r="B74" s="208">
        <f>'CE civilistico'!C33</f>
        <v>0</v>
      </c>
      <c r="C74" s="6"/>
      <c r="D74" s="208">
        <f>'CE civilistico'!E33</f>
        <v>0</v>
      </c>
      <c r="E74" s="6"/>
      <c r="F74" s="208">
        <f>'CE civilistico'!G33</f>
        <v>0</v>
      </c>
      <c r="G74" s="6"/>
      <c r="H74" s="208">
        <f>'CE civilistico'!I33</f>
        <v>0</v>
      </c>
      <c r="I74" s="6"/>
      <c r="J74" s="208">
        <f>'CE civilistico'!K33</f>
        <v>0</v>
      </c>
      <c r="K74" s="6"/>
    </row>
    <row r="75" spans="1:11" ht="15" customHeight="1" x14ac:dyDescent="0.2">
      <c r="A75" t="s">
        <v>444</v>
      </c>
      <c r="B75" s="208">
        <f>'CE civilistico'!C38</f>
        <v>0</v>
      </c>
      <c r="C75" s="6"/>
      <c r="D75" s="208">
        <f>'CE civilistico'!E38</f>
        <v>0</v>
      </c>
      <c r="E75" s="6"/>
      <c r="F75" s="208">
        <f>'CE civilistico'!G38</f>
        <v>0</v>
      </c>
      <c r="G75" s="6"/>
      <c r="H75" s="208">
        <f>'CE civilistico'!I38</f>
        <v>0</v>
      </c>
      <c r="I75" s="6"/>
      <c r="J75" s="208">
        <f>'CE civilistico'!K38</f>
        <v>0</v>
      </c>
      <c r="K75" s="6"/>
    </row>
    <row r="76" spans="1:11" ht="15" customHeight="1" x14ac:dyDescent="0.2">
      <c r="A76" s="222" t="s">
        <v>508</v>
      </c>
      <c r="B76" s="208">
        <f>+'CE civilistico'!C42</f>
        <v>0</v>
      </c>
      <c r="C76" s="6"/>
      <c r="D76" s="208">
        <f>+'CE civilistico'!E42</f>
        <v>0</v>
      </c>
      <c r="E76" s="6"/>
      <c r="F76" s="208">
        <f>+'CE civilistico'!G42</f>
        <v>0</v>
      </c>
      <c r="G76" s="6"/>
      <c r="H76" s="208">
        <f>+'CE civilistico'!I42</f>
        <v>0</v>
      </c>
      <c r="I76" s="6"/>
      <c r="J76" s="208">
        <f>+'CE civilistico'!K42</f>
        <v>0</v>
      </c>
      <c r="K76" s="6"/>
    </row>
    <row r="77" spans="1:11" ht="15" customHeight="1" x14ac:dyDescent="0.2">
      <c r="A77" t="s">
        <v>163</v>
      </c>
      <c r="B77" s="208">
        <f>IF('CE civilistico'!C55&lt;0,-'CE civilistico'!C55,0)</f>
        <v>0</v>
      </c>
      <c r="C77" s="6"/>
      <c r="D77" s="208">
        <f>IF('CE civilistico'!E55&lt;0,-'CE civilistico'!E55,0)</f>
        <v>0</v>
      </c>
      <c r="E77" s="6"/>
      <c r="F77" s="208">
        <f>IF('CE civilistico'!G55&lt;0,-'CE civilistico'!G55,0)</f>
        <v>0</v>
      </c>
      <c r="G77" s="6"/>
      <c r="H77" s="208">
        <f>IF('CE civilistico'!I55&lt;0,-'CE civilistico'!I55,0)</f>
        <v>0</v>
      </c>
      <c r="I77" s="6"/>
      <c r="J77" s="208">
        <f>IF('CE civilistico'!K55&lt;0,-'CE civilistico'!K55,0)</f>
        <v>0</v>
      </c>
      <c r="K77" s="6"/>
    </row>
    <row r="78" spans="1:11" ht="15" customHeight="1" x14ac:dyDescent="0.2">
      <c r="A78" t="s">
        <v>445</v>
      </c>
      <c r="B78" s="208">
        <f>'CE civilistico'!C73</f>
        <v>0</v>
      </c>
      <c r="C78" s="6"/>
      <c r="D78" s="208">
        <f>'CE civilistico'!E73</f>
        <v>0</v>
      </c>
      <c r="E78" s="6"/>
      <c r="F78" s="208">
        <f>'CE civilistico'!G73</f>
        <v>0</v>
      </c>
      <c r="G78" s="6"/>
      <c r="H78" s="208">
        <f>'CE civilistico'!I73</f>
        <v>0</v>
      </c>
      <c r="I78" s="6"/>
      <c r="J78" s="208">
        <f>'CE civilistico'!K73</f>
        <v>0</v>
      </c>
      <c r="K78" s="6"/>
    </row>
    <row r="79" spans="1:11" ht="15" customHeight="1" x14ac:dyDescent="0.2">
      <c r="A79" t="s">
        <v>446</v>
      </c>
      <c r="B79" s="208">
        <f>SUM(B73:B78)</f>
        <v>0</v>
      </c>
      <c r="C79" s="6"/>
      <c r="D79" s="208">
        <f>SUM(D73:D78)</f>
        <v>0</v>
      </c>
      <c r="E79" s="6"/>
      <c r="F79" s="208">
        <f>SUM(F73:F78)</f>
        <v>0</v>
      </c>
      <c r="G79" s="6"/>
      <c r="H79" s="208">
        <f>SUM(H73:H78)</f>
        <v>0</v>
      </c>
      <c r="I79" s="6"/>
      <c r="J79" s="208">
        <f>SUM(J73:J78)</f>
        <v>0</v>
      </c>
      <c r="K79" s="6"/>
    </row>
    <row r="80" spans="1:11" ht="15" customHeight="1" x14ac:dyDescent="0.2">
      <c r="B80" s="208"/>
      <c r="C80" s="6"/>
      <c r="D80" s="208"/>
      <c r="E80" s="6"/>
      <c r="F80" s="208"/>
      <c r="G80" s="6"/>
      <c r="H80" s="208"/>
      <c r="I80" s="6"/>
      <c r="J80" s="208"/>
      <c r="K80" s="6"/>
    </row>
    <row r="81" spans="1:11" ht="15" customHeight="1" x14ac:dyDescent="0.2">
      <c r="A81" t="s">
        <v>447</v>
      </c>
      <c r="B81" s="208">
        <f>B71-B79</f>
        <v>0</v>
      </c>
      <c r="C81" s="6"/>
      <c r="D81" s="208">
        <f>D71-D79</f>
        <v>0</v>
      </c>
      <c r="E81" s="6"/>
      <c r="F81" s="208">
        <f>F71-F79</f>
        <v>0</v>
      </c>
      <c r="G81" s="6"/>
      <c r="H81" s="208">
        <f>H71-H79</f>
        <v>0</v>
      </c>
      <c r="I81" s="6"/>
      <c r="J81" s="208">
        <f>J71-J79</f>
        <v>0</v>
      </c>
      <c r="K81" s="6"/>
    </row>
    <row r="82" spans="1:11" ht="15" customHeight="1" x14ac:dyDescent="0.2"/>
    <row r="83" spans="1:11" ht="15" customHeight="1" x14ac:dyDescent="0.2">
      <c r="A83" s="25" t="s">
        <v>448</v>
      </c>
      <c r="B83" s="187">
        <f>B66+B81</f>
        <v>0</v>
      </c>
      <c r="C83" s="22"/>
      <c r="D83" s="187">
        <f>D66+D81</f>
        <v>0</v>
      </c>
      <c r="E83" s="22"/>
      <c r="F83" s="187">
        <f>F66+F81</f>
        <v>0</v>
      </c>
      <c r="G83" s="22"/>
      <c r="H83" s="187">
        <f>H66+H81</f>
        <v>0</v>
      </c>
      <c r="I83" s="22"/>
      <c r="J83" s="187">
        <f>J66+J81</f>
        <v>0</v>
      </c>
      <c r="K83" s="22"/>
    </row>
    <row r="84" spans="1:11" ht="15" customHeight="1" x14ac:dyDescent="0.2"/>
    <row r="85" spans="1:11" ht="15" customHeight="1" x14ac:dyDescent="0.2">
      <c r="A85" t="s">
        <v>449</v>
      </c>
      <c r="B85" s="208">
        <f>'CE civilistico'!C79</f>
        <v>0</v>
      </c>
      <c r="C85" s="6"/>
      <c r="D85" s="208">
        <f>'CE civilistico'!E79</f>
        <v>0</v>
      </c>
      <c r="E85" s="6"/>
      <c r="F85" s="208">
        <f>'CE civilistico'!G79</f>
        <v>0</v>
      </c>
      <c r="G85" s="6"/>
      <c r="H85" s="208">
        <f>'CE civilistico'!I79</f>
        <v>0</v>
      </c>
      <c r="I85" s="6"/>
      <c r="J85" s="208">
        <f>'CE civilistico'!K79</f>
        <v>0</v>
      </c>
      <c r="K85" s="6"/>
    </row>
    <row r="86" spans="1:11" ht="15" customHeight="1" x14ac:dyDescent="0.2"/>
    <row r="87" spans="1:11" ht="15" customHeight="1" x14ac:dyDescent="0.2">
      <c r="A87" s="25" t="s">
        <v>22</v>
      </c>
      <c r="B87" s="187">
        <f>B83-B85</f>
        <v>0</v>
      </c>
      <c r="C87" s="22" t="s">
        <v>492</v>
      </c>
      <c r="D87" s="187">
        <f>D83-D85</f>
        <v>0</v>
      </c>
      <c r="E87" s="22" t="s">
        <v>492</v>
      </c>
      <c r="F87" s="187">
        <f>F83-F85</f>
        <v>0</v>
      </c>
      <c r="G87" s="22" t="s">
        <v>492</v>
      </c>
      <c r="H87" s="187">
        <f>H83-H85</f>
        <v>0</v>
      </c>
      <c r="I87" s="22" t="s">
        <v>492</v>
      </c>
      <c r="J87" s="187">
        <f>J83-J85</f>
        <v>0</v>
      </c>
      <c r="K87" s="22" t="s">
        <v>492</v>
      </c>
    </row>
    <row r="88" spans="1:11" ht="15" customHeight="1" x14ac:dyDescent="0.2"/>
    <row r="89" spans="1:11" ht="15" customHeight="1" x14ac:dyDescent="0.2">
      <c r="B89" s="208">
        <f>+B87-'CE civilistico'!C80</f>
        <v>0</v>
      </c>
      <c r="D89" s="208">
        <f>+D87-'CE civilistico'!E80</f>
        <v>0</v>
      </c>
      <c r="F89" s="208">
        <f>+F87-'CE civilistico'!G80</f>
        <v>0</v>
      </c>
      <c r="H89" s="208">
        <f>+H87-'CE civilistico'!I80</f>
        <v>0</v>
      </c>
      <c r="J89" s="208">
        <f>+J87-'CE civilistico'!K80</f>
        <v>0</v>
      </c>
    </row>
    <row r="90" spans="1:11" ht="15" customHeight="1" x14ac:dyDescent="0.2"/>
    <row r="91" spans="1:11" ht="15" customHeight="1" x14ac:dyDescent="0.2"/>
    <row r="92" spans="1:11" ht="15" customHeight="1" x14ac:dyDescent="0.2"/>
    <row r="93" spans="1:11" ht="15" customHeight="1" x14ac:dyDescent="0.2"/>
    <row r="94" spans="1:11" ht="15" customHeight="1" x14ac:dyDescent="0.2"/>
    <row r="95" spans="1:11" ht="15" customHeight="1" x14ac:dyDescent="0.2"/>
    <row r="96" spans="1:11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</sheetData>
  <sheetProtection password="FAB2" sheet="1" objects="1" scenarios="1"/>
  <phoneticPr fontId="0" type="noConversion"/>
  <printOptions horizontalCentered="1" gridLines="1"/>
  <pageMargins left="0.19685039370078741" right="0.19685039370078741" top="0.78740157480314965" bottom="0.78740157480314965" header="0.39370078740157483" footer="0.39370078740157483"/>
  <pageSetup paperSize="9" fitToHeight="0" orientation="portrait" r:id="rId1"/>
  <headerFooter alignWithMargins="0">
    <oddFooter>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1"/>
  <sheetViews>
    <sheetView workbookViewId="0">
      <selection activeCell="B1" sqref="B1"/>
    </sheetView>
  </sheetViews>
  <sheetFormatPr defaultRowHeight="12.75" x14ac:dyDescent="0.2"/>
  <cols>
    <col min="1" max="1" width="2.85546875" customWidth="1"/>
    <col min="2" max="2" width="51.7109375" bestFit="1" customWidth="1"/>
    <col min="3" max="3" width="10.85546875" style="38" customWidth="1"/>
    <col min="4" max="4" width="8.28515625" style="38" bestFit="1" customWidth="1"/>
    <col min="5" max="5" width="10.85546875" customWidth="1"/>
    <col min="6" max="6" width="8.28515625" style="38" bestFit="1" customWidth="1"/>
    <col min="7" max="7" width="10.85546875" customWidth="1"/>
    <col min="8" max="8" width="8.28515625" style="38" bestFit="1" customWidth="1"/>
    <col min="9" max="9" width="10.85546875" customWidth="1"/>
    <col min="10" max="10" width="8.28515625" style="38" bestFit="1" customWidth="1"/>
    <col min="11" max="11" width="10.85546875" customWidth="1"/>
    <col min="12" max="12" width="8.28515625" style="38" bestFit="1" customWidth="1"/>
    <col min="15" max="15" width="12.85546875" bestFit="1" customWidth="1"/>
  </cols>
  <sheetData>
    <row r="1" spans="2:12" x14ac:dyDescent="0.2">
      <c r="B1" t="str">
        <f>'SP civilistico'!A1</f>
        <v>denominazione sociale</v>
      </c>
    </row>
    <row r="2" spans="2:12" ht="15" x14ac:dyDescent="0.25">
      <c r="B2" s="194" t="s">
        <v>288</v>
      </c>
      <c r="C2" s="110">
        <f>'SP civilistico'!C2</f>
        <v>0</v>
      </c>
      <c r="D2" s="110"/>
      <c r="E2" s="26">
        <f>'SP civilistico'!E2</f>
        <v>1</v>
      </c>
      <c r="F2" s="110"/>
      <c r="G2" s="26">
        <f>'SP civilistico'!G2</f>
        <v>2</v>
      </c>
      <c r="H2" s="110"/>
      <c r="I2" s="26">
        <f>'SP civilistico'!I2</f>
        <v>3</v>
      </c>
      <c r="J2" s="110"/>
      <c r="K2" s="26">
        <f>'SP civilistico'!K2</f>
        <v>4</v>
      </c>
      <c r="L2" s="110"/>
    </row>
    <row r="3" spans="2:12" x14ac:dyDescent="0.2">
      <c r="B3" s="117"/>
      <c r="C3" s="111"/>
      <c r="D3" s="111"/>
      <c r="E3" s="27"/>
      <c r="F3" s="111"/>
      <c r="G3" s="27"/>
      <c r="H3" s="111"/>
      <c r="I3" s="27"/>
      <c r="J3" s="111"/>
      <c r="K3" s="27"/>
      <c r="L3" s="111"/>
    </row>
    <row r="4" spans="2:12" x14ac:dyDescent="0.2">
      <c r="B4" s="118" t="s">
        <v>453</v>
      </c>
      <c r="C4" s="112">
        <f>'SP riclassificato'!C7</f>
        <v>0</v>
      </c>
      <c r="D4" s="140" t="e">
        <f>+C4/C$18</f>
        <v>#DIV/0!</v>
      </c>
      <c r="E4" s="36">
        <f>'SP riclassificato'!E7</f>
        <v>0</v>
      </c>
      <c r="F4" s="140" t="e">
        <f>+E4/E$18</f>
        <v>#DIV/0!</v>
      </c>
      <c r="G4" s="36">
        <f>'SP riclassificato'!G7</f>
        <v>0</v>
      </c>
      <c r="H4" s="140" t="e">
        <f t="shared" ref="H4:H9" si="0">+G4/G$18</f>
        <v>#DIV/0!</v>
      </c>
      <c r="I4" s="36">
        <f>'SP riclassificato'!I7</f>
        <v>0</v>
      </c>
      <c r="J4" s="140" t="e">
        <f t="shared" ref="J4:J9" si="1">+I4/I$18</f>
        <v>#DIV/0!</v>
      </c>
      <c r="K4" s="36">
        <f>'SP riclassificato'!K7</f>
        <v>0</v>
      </c>
      <c r="L4" s="140" t="e">
        <f t="shared" ref="L4:L9" si="2">+K4/K$18</f>
        <v>#DIV/0!</v>
      </c>
    </row>
    <row r="5" spans="2:12" x14ac:dyDescent="0.2">
      <c r="B5" s="119" t="s">
        <v>116</v>
      </c>
      <c r="C5" s="112">
        <f>'SP riclassificato'!C9+'SP riclassificato'!C10+'SP riclassificato'!C11+'SP riclassificato'!C12+'SP riclassificato'!C14+'SP riclassificato'!C15+'SP riclassificato'!C16+'SP riclassificato'!C17+'SP riclassificato'!C19+'SP riclassificato'!C20+'SP riclassificato'!C21+'SP riclassificato'!C23+'SP riclassificato'!C26+'SP riclassificato'!C29+'SP riclassificato'!C32+'SP riclassificato'!C38+'SP riclassificato'!C41+'SP riclassificato'!C47</f>
        <v>0</v>
      </c>
      <c r="D5" s="140" t="e">
        <f t="shared" ref="D5:F18" si="3">+C5/C$18</f>
        <v>#DIV/0!</v>
      </c>
      <c r="E5" s="112">
        <f>'SP riclassificato'!E9+'SP riclassificato'!E10+'SP riclassificato'!E11+'SP riclassificato'!E12+'SP riclassificato'!E14+'SP riclassificato'!E15+'SP riclassificato'!E16+'SP riclassificato'!E17+'SP riclassificato'!E19+'SP riclassificato'!E20+'SP riclassificato'!E21+'SP riclassificato'!E23+'SP riclassificato'!E26+'SP riclassificato'!E29+'SP riclassificato'!E32+'SP riclassificato'!E38+'SP riclassificato'!E41+'SP riclassificato'!E47</f>
        <v>0</v>
      </c>
      <c r="F5" s="140" t="e">
        <f t="shared" si="3"/>
        <v>#DIV/0!</v>
      </c>
      <c r="G5" s="112">
        <f>'SP riclassificato'!G9+'SP riclassificato'!G10+'SP riclassificato'!G11+'SP riclassificato'!G12+'SP riclassificato'!G14+'SP riclassificato'!G15+'SP riclassificato'!G16+'SP riclassificato'!G17+'SP riclassificato'!G19+'SP riclassificato'!G20+'SP riclassificato'!G21+'SP riclassificato'!G23+'SP riclassificato'!G26+'SP riclassificato'!G29+'SP riclassificato'!G32+'SP riclassificato'!G38+'SP riclassificato'!G41+'SP riclassificato'!G47</f>
        <v>0</v>
      </c>
      <c r="H5" s="140" t="e">
        <f t="shared" si="0"/>
        <v>#DIV/0!</v>
      </c>
      <c r="I5" s="112">
        <f>'SP riclassificato'!I9+'SP riclassificato'!I10+'SP riclassificato'!I11+'SP riclassificato'!I12+'SP riclassificato'!I14+'SP riclassificato'!I15+'SP riclassificato'!I16+'SP riclassificato'!I17+'SP riclassificato'!I19+'SP riclassificato'!I20+'SP riclassificato'!I21+'SP riclassificato'!I23+'SP riclassificato'!I26+'SP riclassificato'!I29+'SP riclassificato'!I32+'SP riclassificato'!I38+'SP riclassificato'!I41+'SP riclassificato'!I47</f>
        <v>0</v>
      </c>
      <c r="J5" s="140" t="e">
        <f t="shared" si="1"/>
        <v>#DIV/0!</v>
      </c>
      <c r="K5" s="112">
        <f>'SP riclassificato'!K9+'SP riclassificato'!K10+'SP riclassificato'!K11+'SP riclassificato'!K12+'SP riclassificato'!K14+'SP riclassificato'!K15+'SP riclassificato'!K16+'SP riclassificato'!K17+'SP riclassificato'!K19+'SP riclassificato'!K20+'SP riclassificato'!K21+'SP riclassificato'!K23+'SP riclassificato'!K26+'SP riclassificato'!K29+'SP riclassificato'!K32+'SP riclassificato'!K38+'SP riclassificato'!K41+'SP riclassificato'!K47</f>
        <v>0</v>
      </c>
      <c r="L5" s="140" t="e">
        <f t="shared" si="2"/>
        <v>#DIV/0!</v>
      </c>
    </row>
    <row r="6" spans="2:12" x14ac:dyDescent="0.2">
      <c r="B6" s="119" t="s">
        <v>117</v>
      </c>
      <c r="C6" s="112">
        <f>'SP riclassificato'!C27+'SP riclassificato'!C30+'SP riclassificato'!C33+'SP riclassificato'!C39+'SP riclassificato'!C42+'SP riclassificato'!C48</f>
        <v>0</v>
      </c>
      <c r="D6" s="140" t="e">
        <f t="shared" si="3"/>
        <v>#DIV/0!</v>
      </c>
      <c r="E6" s="36">
        <f>'SP riclassificato'!E27+'SP riclassificato'!E30+'SP riclassificato'!E33+'SP riclassificato'!E39+'SP riclassificato'!E42+'SP riclassificato'!E48</f>
        <v>0</v>
      </c>
      <c r="F6" s="140" t="e">
        <f t="shared" si="3"/>
        <v>#DIV/0!</v>
      </c>
      <c r="G6" s="36">
        <f>'SP riclassificato'!G27+'SP riclassificato'!G30+'SP riclassificato'!G33+'SP riclassificato'!G39+'SP riclassificato'!G42+'SP riclassificato'!G48</f>
        <v>0</v>
      </c>
      <c r="H6" s="140" t="e">
        <f t="shared" si="0"/>
        <v>#DIV/0!</v>
      </c>
      <c r="I6" s="36">
        <f>'SP riclassificato'!I27+'SP riclassificato'!I30+'SP riclassificato'!I33+'SP riclassificato'!I39+'SP riclassificato'!I42+'SP riclassificato'!I48</f>
        <v>0</v>
      </c>
      <c r="J6" s="140" t="e">
        <f t="shared" si="1"/>
        <v>#DIV/0!</v>
      </c>
      <c r="K6" s="36">
        <f>'SP riclassificato'!K27+'SP riclassificato'!K30+'SP riclassificato'!K33+'SP riclassificato'!K39+'SP riclassificato'!K42+'SP riclassificato'!K48</f>
        <v>0</v>
      </c>
      <c r="L6" s="140" t="e">
        <f t="shared" si="2"/>
        <v>#DIV/0!</v>
      </c>
    </row>
    <row r="7" spans="2:12" x14ac:dyDescent="0.2">
      <c r="B7" s="118" t="s">
        <v>118</v>
      </c>
      <c r="C7" s="112">
        <f>C5+C6</f>
        <v>0</v>
      </c>
      <c r="D7" s="140" t="e">
        <f t="shared" si="3"/>
        <v>#DIV/0!</v>
      </c>
      <c r="E7" s="36">
        <f>E5+E6</f>
        <v>0</v>
      </c>
      <c r="F7" s="140" t="e">
        <f t="shared" si="3"/>
        <v>#DIV/0!</v>
      </c>
      <c r="G7" s="36">
        <f>G5+G6</f>
        <v>0</v>
      </c>
      <c r="H7" s="140" t="e">
        <f t="shared" si="0"/>
        <v>#DIV/0!</v>
      </c>
      <c r="I7" s="36">
        <f>I5+I6</f>
        <v>0</v>
      </c>
      <c r="J7" s="140" t="e">
        <f t="shared" si="1"/>
        <v>#DIV/0!</v>
      </c>
      <c r="K7" s="36">
        <f>K5+K6</f>
        <v>0</v>
      </c>
      <c r="L7" s="140" t="e">
        <f t="shared" si="2"/>
        <v>#DIV/0!</v>
      </c>
    </row>
    <row r="8" spans="2:12" x14ac:dyDescent="0.2">
      <c r="B8" s="118" t="s">
        <v>454</v>
      </c>
      <c r="C8" s="112">
        <f>'SP riclassificato'!C57</f>
        <v>0</v>
      </c>
      <c r="D8" s="140" t="e">
        <f t="shared" si="3"/>
        <v>#DIV/0!</v>
      </c>
      <c r="E8" s="36">
        <f>'SP riclassificato'!E57</f>
        <v>0</v>
      </c>
      <c r="F8" s="140" t="e">
        <f t="shared" si="3"/>
        <v>#DIV/0!</v>
      </c>
      <c r="G8" s="36">
        <f>'SP riclassificato'!G57</f>
        <v>0</v>
      </c>
      <c r="H8" s="140" t="e">
        <f t="shared" si="0"/>
        <v>#DIV/0!</v>
      </c>
      <c r="I8" s="36">
        <f>'SP riclassificato'!I57</f>
        <v>0</v>
      </c>
      <c r="J8" s="140" t="e">
        <f t="shared" si="1"/>
        <v>#DIV/0!</v>
      </c>
      <c r="K8" s="36">
        <f>'SP riclassificato'!K57</f>
        <v>0</v>
      </c>
      <c r="L8" s="140" t="e">
        <f t="shared" si="2"/>
        <v>#DIV/0!</v>
      </c>
    </row>
    <row r="9" spans="2:12" x14ac:dyDescent="0.2">
      <c r="B9" s="120" t="s">
        <v>460</v>
      </c>
      <c r="C9" s="113">
        <f>C4+C7+C8</f>
        <v>0</v>
      </c>
      <c r="D9" s="141" t="e">
        <f t="shared" si="3"/>
        <v>#DIV/0!</v>
      </c>
      <c r="E9" s="29">
        <f>E4+E7+E8</f>
        <v>0</v>
      </c>
      <c r="F9" s="141" t="e">
        <f t="shared" si="3"/>
        <v>#DIV/0!</v>
      </c>
      <c r="G9" s="29">
        <f>G4+G7+G8</f>
        <v>0</v>
      </c>
      <c r="H9" s="141" t="e">
        <f t="shared" si="0"/>
        <v>#DIV/0!</v>
      </c>
      <c r="I9" s="29">
        <f>I4+I7+I8</f>
        <v>0</v>
      </c>
      <c r="J9" s="141" t="e">
        <f t="shared" si="1"/>
        <v>#DIV/0!</v>
      </c>
      <c r="K9" s="29">
        <f>K4+K7+K8</f>
        <v>0</v>
      </c>
      <c r="L9" s="141" t="e">
        <f t="shared" si="2"/>
        <v>#DIV/0!</v>
      </c>
    </row>
    <row r="10" spans="2:12" x14ac:dyDescent="0.2">
      <c r="B10" s="118"/>
      <c r="C10" s="114"/>
      <c r="D10" s="114"/>
      <c r="E10" s="37"/>
      <c r="F10" s="114"/>
      <c r="G10" s="37"/>
      <c r="H10" s="114"/>
      <c r="I10" s="37"/>
      <c r="J10" s="114"/>
      <c r="K10" s="30"/>
      <c r="L10" s="114"/>
    </row>
    <row r="11" spans="2:12" x14ac:dyDescent="0.2">
      <c r="B11" s="118" t="s">
        <v>361</v>
      </c>
      <c r="C11" s="112">
        <f>'SP riclassificato'!C68</f>
        <v>0</v>
      </c>
      <c r="D11" s="140" t="e">
        <f t="shared" si="3"/>
        <v>#DIV/0!</v>
      </c>
      <c r="E11" s="36">
        <f>'SP riclassificato'!E68</f>
        <v>0</v>
      </c>
      <c r="F11" s="140" t="e">
        <f t="shared" si="3"/>
        <v>#DIV/0!</v>
      </c>
      <c r="G11" s="36">
        <f>'SP riclassificato'!G68</f>
        <v>0</v>
      </c>
      <c r="H11" s="140" t="e">
        <f t="shared" ref="H11:H16" si="4">+G11/G$18</f>
        <v>#DIV/0!</v>
      </c>
      <c r="I11" s="36">
        <f>'SP riclassificato'!I68</f>
        <v>0</v>
      </c>
      <c r="J11" s="140" t="e">
        <f t="shared" ref="J11:J16" si="5">+I11/I$18</f>
        <v>#DIV/0!</v>
      </c>
      <c r="K11" s="36">
        <f>'SP riclassificato'!K68</f>
        <v>0</v>
      </c>
      <c r="L11" s="140" t="e">
        <f t="shared" ref="L11:L16" si="6">+K11/K$18</f>
        <v>#DIV/0!</v>
      </c>
    </row>
    <row r="12" spans="2:12" x14ac:dyDescent="0.2">
      <c r="B12" s="118" t="s">
        <v>362</v>
      </c>
      <c r="C12" s="112">
        <f>'SP riclassificato'!C75</f>
        <v>0</v>
      </c>
      <c r="D12" s="140" t="e">
        <f t="shared" si="3"/>
        <v>#DIV/0!</v>
      </c>
      <c r="E12" s="36">
        <f>'SP riclassificato'!E75</f>
        <v>0</v>
      </c>
      <c r="F12" s="140" t="e">
        <f t="shared" si="3"/>
        <v>#DIV/0!</v>
      </c>
      <c r="G12" s="36">
        <f>'SP riclassificato'!G75</f>
        <v>0</v>
      </c>
      <c r="H12" s="140" t="e">
        <f t="shared" si="4"/>
        <v>#DIV/0!</v>
      </c>
      <c r="I12" s="36">
        <f>'SP riclassificato'!I75</f>
        <v>0</v>
      </c>
      <c r="J12" s="140" t="e">
        <f t="shared" si="5"/>
        <v>#DIV/0!</v>
      </c>
      <c r="K12" s="36">
        <f>'SP riclassificato'!K75</f>
        <v>0</v>
      </c>
      <c r="L12" s="140" t="e">
        <f t="shared" si="6"/>
        <v>#DIV/0!</v>
      </c>
    </row>
    <row r="13" spans="2:12" x14ac:dyDescent="0.2">
      <c r="B13" s="119" t="s">
        <v>114</v>
      </c>
      <c r="C13" s="112">
        <f>'SP riclassificato'!C79+'SP riclassificato'!C82+'SP riclassificato'!C85+'SP riclassificato'!C91+'SP riclassificato'!C94+'SP riclassificato'!C95+'SP riclassificato'!C96+'SP riclassificato'!C98+'SP riclassificato'!C100+'SP riclassificato'!C106+'SP riclassificato'!C119</f>
        <v>0</v>
      </c>
      <c r="D13" s="140" t="e">
        <f t="shared" si="3"/>
        <v>#DIV/0!</v>
      </c>
      <c r="E13" s="36">
        <f>'SP riclassificato'!E79+'SP riclassificato'!E82+'SP riclassificato'!E85+'SP riclassificato'!E91+'SP riclassificato'!E94+'SP riclassificato'!E95+'SP riclassificato'!E96+'SP riclassificato'!E98+'SP riclassificato'!E100+'SP riclassificato'!E106+'SP riclassificato'!E119</f>
        <v>0</v>
      </c>
      <c r="F13" s="140" t="e">
        <f t="shared" si="3"/>
        <v>#DIV/0!</v>
      </c>
      <c r="G13" s="36">
        <f>'SP riclassificato'!G79+'SP riclassificato'!G82+'SP riclassificato'!G85+'SP riclassificato'!G91+'SP riclassificato'!G94+'SP riclassificato'!G95+'SP riclassificato'!G96+'SP riclassificato'!G98+'SP riclassificato'!G100+'SP riclassificato'!G106+'SP riclassificato'!G119</f>
        <v>0</v>
      </c>
      <c r="H13" s="140" t="e">
        <f t="shared" si="4"/>
        <v>#DIV/0!</v>
      </c>
      <c r="I13" s="36">
        <f>'SP riclassificato'!I79+'SP riclassificato'!I82+'SP riclassificato'!I85+'SP riclassificato'!I91+'SP riclassificato'!I94+'SP riclassificato'!I95+'SP riclassificato'!I96+'SP riclassificato'!I98+'SP riclassificato'!I100+'SP riclassificato'!I106+'SP riclassificato'!I119</f>
        <v>0</v>
      </c>
      <c r="J13" s="140" t="e">
        <f t="shared" si="5"/>
        <v>#DIV/0!</v>
      </c>
      <c r="K13" s="36">
        <f>'SP riclassificato'!K79+'SP riclassificato'!K82+'SP riclassificato'!K85+'SP riclassificato'!K91+'SP riclassificato'!K94+'SP riclassificato'!K95+'SP riclassificato'!K96+'SP riclassificato'!K98+'SP riclassificato'!K100+'SP riclassificato'!K106+'SP riclassificato'!K119</f>
        <v>0</v>
      </c>
      <c r="L13" s="140" t="e">
        <f t="shared" si="6"/>
        <v>#DIV/0!</v>
      </c>
    </row>
    <row r="14" spans="2:12" x14ac:dyDescent="0.2">
      <c r="B14" s="119" t="s">
        <v>115</v>
      </c>
      <c r="C14" s="112">
        <f>'SP riclassificato'!C80+'SP riclassificato'!C83+'SP riclassificato'!C86+'SP riclassificato'!C92+'SP riclassificato'!C101+'SP riclassificato'!C107</f>
        <v>0</v>
      </c>
      <c r="D14" s="140" t="e">
        <f t="shared" si="3"/>
        <v>#DIV/0!</v>
      </c>
      <c r="E14" s="36">
        <f>'SP riclassificato'!E80+'SP riclassificato'!E83+'SP riclassificato'!E86+'SP riclassificato'!E92+'SP riclassificato'!E101+'SP riclassificato'!E107</f>
        <v>0</v>
      </c>
      <c r="F14" s="140" t="e">
        <f t="shared" si="3"/>
        <v>#DIV/0!</v>
      </c>
      <c r="G14" s="36">
        <f>'SP riclassificato'!G80+'SP riclassificato'!G83+'SP riclassificato'!G86+'SP riclassificato'!G92+'SP riclassificato'!G101+'SP riclassificato'!G107</f>
        <v>0</v>
      </c>
      <c r="H14" s="140" t="e">
        <f t="shared" si="4"/>
        <v>#DIV/0!</v>
      </c>
      <c r="I14" s="36">
        <f>'SP riclassificato'!I80+'SP riclassificato'!I83+'SP riclassificato'!I86+'SP riclassificato'!I92+'SP riclassificato'!I101+'SP riclassificato'!I107</f>
        <v>0</v>
      </c>
      <c r="J14" s="140" t="e">
        <f t="shared" si="5"/>
        <v>#DIV/0!</v>
      </c>
      <c r="K14" s="36">
        <f>'SP riclassificato'!K80+'SP riclassificato'!K83+'SP riclassificato'!K86+'SP riclassificato'!K92+'SP riclassificato'!K101+'SP riclassificato'!K107</f>
        <v>0</v>
      </c>
      <c r="L14" s="140" t="e">
        <f t="shared" si="6"/>
        <v>#DIV/0!</v>
      </c>
    </row>
    <row r="15" spans="2:12" x14ac:dyDescent="0.2">
      <c r="B15" s="121" t="s">
        <v>119</v>
      </c>
      <c r="C15" s="112">
        <f>C13+C14</f>
        <v>0</v>
      </c>
      <c r="D15" s="140" t="e">
        <f t="shared" si="3"/>
        <v>#DIV/0!</v>
      </c>
      <c r="E15" s="36">
        <f>E13+E14</f>
        <v>0</v>
      </c>
      <c r="F15" s="140" t="e">
        <f t="shared" si="3"/>
        <v>#DIV/0!</v>
      </c>
      <c r="G15" s="36">
        <f>G13+G14</f>
        <v>0</v>
      </c>
      <c r="H15" s="140" t="e">
        <f t="shared" si="4"/>
        <v>#DIV/0!</v>
      </c>
      <c r="I15" s="36">
        <f>I13+I14</f>
        <v>0</v>
      </c>
      <c r="J15" s="140" t="e">
        <f t="shared" si="5"/>
        <v>#DIV/0!</v>
      </c>
      <c r="K15" s="36">
        <f>K13+K14</f>
        <v>0</v>
      </c>
      <c r="L15" s="140" t="e">
        <f t="shared" si="6"/>
        <v>#DIV/0!</v>
      </c>
    </row>
    <row r="16" spans="2:12" x14ac:dyDescent="0.2">
      <c r="B16" s="120" t="s">
        <v>455</v>
      </c>
      <c r="C16" s="113">
        <f>C11+C12+C15</f>
        <v>0</v>
      </c>
      <c r="D16" s="141" t="e">
        <f t="shared" si="3"/>
        <v>#DIV/0!</v>
      </c>
      <c r="E16" s="29">
        <f>E11+E12+E15</f>
        <v>0</v>
      </c>
      <c r="F16" s="141" t="e">
        <f t="shared" si="3"/>
        <v>#DIV/0!</v>
      </c>
      <c r="G16" s="29">
        <f>G11+G12+G15</f>
        <v>0</v>
      </c>
      <c r="H16" s="141" t="e">
        <f t="shared" si="4"/>
        <v>#DIV/0!</v>
      </c>
      <c r="I16" s="29">
        <f>I11+I12+I15</f>
        <v>0</v>
      </c>
      <c r="J16" s="141" t="e">
        <f t="shared" si="5"/>
        <v>#DIV/0!</v>
      </c>
      <c r="K16" s="29">
        <f>K11+K12+K15</f>
        <v>0</v>
      </c>
      <c r="L16" s="141" t="e">
        <f t="shared" si="6"/>
        <v>#DIV/0!</v>
      </c>
    </row>
    <row r="17" spans="2:15" x14ac:dyDescent="0.2">
      <c r="B17" s="118"/>
      <c r="C17" s="114"/>
      <c r="D17" s="114"/>
      <c r="E17" s="37"/>
      <c r="F17" s="114"/>
      <c r="G17" s="37"/>
      <c r="H17" s="114"/>
      <c r="I17" s="37"/>
      <c r="J17" s="114"/>
      <c r="K17" s="30"/>
      <c r="L17" s="114"/>
    </row>
    <row r="18" spans="2:15" x14ac:dyDescent="0.2">
      <c r="B18" s="120" t="s">
        <v>223</v>
      </c>
      <c r="C18" s="113">
        <f>C9+C16</f>
        <v>0</v>
      </c>
      <c r="D18" s="141" t="e">
        <f t="shared" si="3"/>
        <v>#DIV/0!</v>
      </c>
      <c r="E18" s="29">
        <f>E9+E16</f>
        <v>0</v>
      </c>
      <c r="F18" s="141" t="e">
        <f t="shared" si="3"/>
        <v>#DIV/0!</v>
      </c>
      <c r="G18" s="29">
        <f>G9+G16</f>
        <v>0</v>
      </c>
      <c r="H18" s="141" t="e">
        <f>+G18/G$18</f>
        <v>#DIV/0!</v>
      </c>
      <c r="I18" s="29">
        <f>I9+I16</f>
        <v>0</v>
      </c>
      <c r="J18" s="141" t="e">
        <f>+I18/I$18</f>
        <v>#DIV/0!</v>
      </c>
      <c r="K18" s="29">
        <f>K9+K16</f>
        <v>0</v>
      </c>
      <c r="L18" s="141" t="e">
        <f>+K18/K$18</f>
        <v>#DIV/0!</v>
      </c>
    </row>
    <row r="19" spans="2:15" x14ac:dyDescent="0.2">
      <c r="B19" s="118"/>
      <c r="C19" s="114"/>
      <c r="D19" s="114"/>
      <c r="E19" s="31"/>
      <c r="F19" s="114"/>
      <c r="G19" s="31"/>
      <c r="H19" s="114"/>
      <c r="I19" s="31"/>
      <c r="J19" s="114"/>
      <c r="K19" s="31"/>
      <c r="L19" s="114"/>
    </row>
    <row r="20" spans="2:15" ht="13.5" customHeight="1" x14ac:dyDescent="0.2">
      <c r="B20" s="190"/>
      <c r="C20" s="191"/>
      <c r="D20" s="192"/>
      <c r="E20" s="193"/>
      <c r="F20" s="192"/>
      <c r="G20" s="193"/>
      <c r="H20" s="192"/>
      <c r="I20" s="193"/>
      <c r="J20" s="192"/>
      <c r="K20" s="193"/>
      <c r="L20" s="192"/>
    </row>
    <row r="21" spans="2:15" ht="13.5" customHeight="1" x14ac:dyDescent="0.2">
      <c r="B21" s="122"/>
      <c r="C21" s="115"/>
      <c r="D21" s="115"/>
      <c r="E21" s="41"/>
      <c r="F21" s="115"/>
      <c r="G21" s="41"/>
      <c r="H21" s="115"/>
      <c r="I21" s="41"/>
      <c r="J21" s="115"/>
      <c r="K21" s="41"/>
      <c r="L21" s="115"/>
      <c r="O21" s="171"/>
    </row>
    <row r="22" spans="2:15" x14ac:dyDescent="0.2">
      <c r="B22" s="118" t="s">
        <v>456</v>
      </c>
      <c r="C22" s="112">
        <f>'SP riclassificato'!C135</f>
        <v>0</v>
      </c>
      <c r="D22" s="140" t="e">
        <f>+C22/C$34</f>
        <v>#DIV/0!</v>
      </c>
      <c r="E22" s="28">
        <f>'SP riclassificato'!E135</f>
        <v>0</v>
      </c>
      <c r="F22" s="140" t="e">
        <f>+E22/E$34</f>
        <v>#DIV/0!</v>
      </c>
      <c r="G22" s="28">
        <f>'SP riclassificato'!G135</f>
        <v>0</v>
      </c>
      <c r="H22" s="140" t="e">
        <f>+G22/G$34</f>
        <v>#DIV/0!</v>
      </c>
      <c r="I22" s="28">
        <f>'SP riclassificato'!I135</f>
        <v>0</v>
      </c>
      <c r="J22" s="140" t="e">
        <f>+I22/I$34</f>
        <v>#DIV/0!</v>
      </c>
      <c r="K22" s="28">
        <f>'SP riclassificato'!K135</f>
        <v>0</v>
      </c>
      <c r="L22" s="140" t="e">
        <f>+K22/K$34</f>
        <v>#DIV/0!</v>
      </c>
      <c r="O22" s="171"/>
    </row>
    <row r="23" spans="2:15" x14ac:dyDescent="0.2">
      <c r="B23" s="118" t="s">
        <v>457</v>
      </c>
      <c r="C23" s="112">
        <f>'SP riclassificato'!C148</f>
        <v>0</v>
      </c>
      <c r="D23" s="140" t="e">
        <f t="shared" ref="D23:F24" si="7">+C23/C$34</f>
        <v>#DIV/0!</v>
      </c>
      <c r="E23" s="28">
        <f>'SP riclassificato'!E148</f>
        <v>0</v>
      </c>
      <c r="F23" s="140" t="e">
        <f t="shared" si="7"/>
        <v>#DIV/0!</v>
      </c>
      <c r="G23" s="28">
        <f>'SP riclassificato'!G148</f>
        <v>0</v>
      </c>
      <c r="H23" s="140" t="e">
        <f>+G23/G$34</f>
        <v>#DIV/0!</v>
      </c>
      <c r="I23" s="28">
        <f>'SP riclassificato'!I148</f>
        <v>0</v>
      </c>
      <c r="J23" s="140" t="e">
        <f>+I23/I$34</f>
        <v>#DIV/0!</v>
      </c>
      <c r="K23" s="28">
        <f>'SP riclassificato'!K148</f>
        <v>0</v>
      </c>
      <c r="L23" s="140" t="e">
        <f>+K23/K$34</f>
        <v>#DIV/0!</v>
      </c>
      <c r="O23" s="171"/>
    </row>
    <row r="24" spans="2:15" x14ac:dyDescent="0.2">
      <c r="B24" s="120" t="s">
        <v>465</v>
      </c>
      <c r="C24" s="113">
        <f>C22+C23</f>
        <v>0</v>
      </c>
      <c r="D24" s="141" t="e">
        <f t="shared" si="7"/>
        <v>#DIV/0!</v>
      </c>
      <c r="E24" s="29">
        <f>E22+E23</f>
        <v>0</v>
      </c>
      <c r="F24" s="141" t="e">
        <f t="shared" si="7"/>
        <v>#DIV/0!</v>
      </c>
      <c r="G24" s="29">
        <f>G22+G23</f>
        <v>0</v>
      </c>
      <c r="H24" s="141" t="e">
        <f>+G24/G$34</f>
        <v>#DIV/0!</v>
      </c>
      <c r="I24" s="29">
        <f>I22+I23</f>
        <v>0</v>
      </c>
      <c r="J24" s="141" t="e">
        <f>+I24/I$34</f>
        <v>#DIV/0!</v>
      </c>
      <c r="K24" s="29">
        <f>K22+K23</f>
        <v>0</v>
      </c>
      <c r="L24" s="141" t="e">
        <f>+K24/K$34</f>
        <v>#DIV/0!</v>
      </c>
    </row>
    <row r="25" spans="2:15" x14ac:dyDescent="0.2">
      <c r="B25" s="118"/>
      <c r="C25" s="114"/>
      <c r="D25" s="114"/>
      <c r="E25" s="30"/>
      <c r="F25" s="114"/>
      <c r="G25" s="30"/>
      <c r="H25" s="114"/>
      <c r="I25" s="30"/>
      <c r="J25" s="114"/>
      <c r="K25" s="30"/>
      <c r="L25" s="114"/>
    </row>
    <row r="26" spans="2:15" x14ac:dyDescent="0.2">
      <c r="B26" s="118" t="s">
        <v>461</v>
      </c>
      <c r="C26" s="112">
        <f>'SP riclassificato'!C163</f>
        <v>0</v>
      </c>
      <c r="D26" s="140" t="e">
        <f>+C26/C$34</f>
        <v>#DIV/0!</v>
      </c>
      <c r="E26" s="28">
        <f>'SP riclassificato'!E163</f>
        <v>0</v>
      </c>
      <c r="F26" s="140" t="e">
        <f>+E26/E$34</f>
        <v>#DIV/0!</v>
      </c>
      <c r="G26" s="28">
        <f>'SP riclassificato'!G163</f>
        <v>0</v>
      </c>
      <c r="H26" s="140" t="e">
        <f>+G26/G$34</f>
        <v>#DIV/0!</v>
      </c>
      <c r="I26" s="28">
        <f>'SP riclassificato'!I163</f>
        <v>0</v>
      </c>
      <c r="J26" s="140" t="e">
        <f>+I26/I$34</f>
        <v>#DIV/0!</v>
      </c>
      <c r="K26" s="28">
        <f>'SP riclassificato'!K163</f>
        <v>0</v>
      </c>
      <c r="L26" s="140" t="e">
        <f>+K26/K$34</f>
        <v>#DIV/0!</v>
      </c>
    </row>
    <row r="27" spans="2:15" x14ac:dyDescent="0.2">
      <c r="B27" s="118" t="s">
        <v>459</v>
      </c>
      <c r="C27" s="112">
        <f>'SP riclassificato'!C181</f>
        <v>0</v>
      </c>
      <c r="D27" s="140" t="e">
        <f>+C27/C$34</f>
        <v>#DIV/0!</v>
      </c>
      <c r="E27" s="28">
        <f>'SP riclassificato'!E181</f>
        <v>0</v>
      </c>
      <c r="F27" s="140" t="e">
        <f>+E27/E$34</f>
        <v>#DIV/0!</v>
      </c>
      <c r="G27" s="28">
        <f>'SP riclassificato'!G181</f>
        <v>0</v>
      </c>
      <c r="H27" s="140" t="e">
        <f>+G27/G$34</f>
        <v>#DIV/0!</v>
      </c>
      <c r="I27" s="28">
        <f>'SP riclassificato'!I181</f>
        <v>0</v>
      </c>
      <c r="J27" s="140" t="e">
        <f>+I27/I$34</f>
        <v>#DIV/0!</v>
      </c>
      <c r="K27" s="28">
        <f>'SP riclassificato'!K181</f>
        <v>0</v>
      </c>
      <c r="L27" s="140" t="e">
        <f>+K27/K$34</f>
        <v>#DIV/0!</v>
      </c>
    </row>
    <row r="28" spans="2:15" x14ac:dyDescent="0.2">
      <c r="B28" s="120" t="s">
        <v>462</v>
      </c>
      <c r="C28" s="113">
        <f>C26+C27</f>
        <v>0</v>
      </c>
      <c r="D28" s="141" t="e">
        <f>+C28/C$34</f>
        <v>#DIV/0!</v>
      </c>
      <c r="E28" s="29">
        <f>E26+E27</f>
        <v>0</v>
      </c>
      <c r="F28" s="141" t="e">
        <f>+E28/E$34</f>
        <v>#DIV/0!</v>
      </c>
      <c r="G28" s="29">
        <f>G26+G27</f>
        <v>0</v>
      </c>
      <c r="H28" s="141" t="e">
        <f>+G28/G$34</f>
        <v>#DIV/0!</v>
      </c>
      <c r="I28" s="29">
        <f>I26+I27</f>
        <v>0</v>
      </c>
      <c r="J28" s="141" t="e">
        <f>+I28/I$34</f>
        <v>#DIV/0!</v>
      </c>
      <c r="K28" s="29">
        <f>K26+K27</f>
        <v>0</v>
      </c>
      <c r="L28" s="141" t="e">
        <f>+K28/K$34</f>
        <v>#DIV/0!</v>
      </c>
    </row>
    <row r="29" spans="2:15" x14ac:dyDescent="0.2">
      <c r="B29" s="118"/>
      <c r="C29" s="114"/>
      <c r="D29" s="114"/>
      <c r="E29" s="30"/>
      <c r="F29" s="114"/>
      <c r="G29" s="30"/>
      <c r="H29" s="114"/>
      <c r="I29" s="30"/>
      <c r="J29" s="114"/>
      <c r="K29" s="30"/>
      <c r="L29" s="114"/>
    </row>
    <row r="30" spans="2:15" x14ac:dyDescent="0.2">
      <c r="B30" s="120" t="s">
        <v>463</v>
      </c>
      <c r="C30" s="113">
        <f>C24+C28</f>
        <v>0</v>
      </c>
      <c r="D30" s="141" t="e">
        <f>+C30/C$34</f>
        <v>#DIV/0!</v>
      </c>
      <c r="E30" s="29">
        <f>E24+E28</f>
        <v>0</v>
      </c>
      <c r="F30" s="141" t="e">
        <f>+E30/E$34</f>
        <v>#DIV/0!</v>
      </c>
      <c r="G30" s="29">
        <f>G24+G28</f>
        <v>0</v>
      </c>
      <c r="H30" s="141" t="e">
        <f>+G30/G$34</f>
        <v>#DIV/0!</v>
      </c>
      <c r="I30" s="29">
        <f>I24+I28</f>
        <v>0</v>
      </c>
      <c r="J30" s="141" t="e">
        <f>+I30/I$34</f>
        <v>#DIV/0!</v>
      </c>
      <c r="K30" s="29">
        <f>K24+K28</f>
        <v>0</v>
      </c>
      <c r="L30" s="141" t="e">
        <f>+K30/K$34</f>
        <v>#DIV/0!</v>
      </c>
    </row>
    <row r="31" spans="2:15" x14ac:dyDescent="0.2">
      <c r="B31" s="118"/>
      <c r="C31" s="114"/>
      <c r="D31" s="114"/>
      <c r="E31" s="30"/>
      <c r="F31" s="114"/>
      <c r="G31" s="30"/>
      <c r="H31" s="114"/>
      <c r="I31" s="30"/>
      <c r="J31" s="114"/>
      <c r="K31" s="30"/>
      <c r="L31" s="114"/>
    </row>
    <row r="32" spans="2:15" x14ac:dyDescent="0.2">
      <c r="B32" s="123" t="s">
        <v>464</v>
      </c>
      <c r="C32" s="112">
        <f>'SP riclassificato'!C200</f>
        <v>0</v>
      </c>
      <c r="D32" s="140" t="e">
        <f>+C32/C$34</f>
        <v>#DIV/0!</v>
      </c>
      <c r="E32" s="28">
        <f>'SP riclassificato'!E200</f>
        <v>0</v>
      </c>
      <c r="F32" s="140" t="e">
        <f>+E32/E$34</f>
        <v>#DIV/0!</v>
      </c>
      <c r="G32" s="28">
        <f>'SP riclassificato'!G200</f>
        <v>0</v>
      </c>
      <c r="H32" s="140" t="e">
        <f>+G32/G$34</f>
        <v>#DIV/0!</v>
      </c>
      <c r="I32" s="28">
        <f>'SP riclassificato'!I200</f>
        <v>0</v>
      </c>
      <c r="J32" s="140" t="e">
        <f>+I32/I$34</f>
        <v>#DIV/0!</v>
      </c>
      <c r="K32" s="28">
        <f>'SP riclassificato'!K200</f>
        <v>0</v>
      </c>
      <c r="L32" s="140" t="e">
        <f>+K32/K$34</f>
        <v>#DIV/0!</v>
      </c>
    </row>
    <row r="33" spans="2:12" x14ac:dyDescent="0.2">
      <c r="B33" s="118"/>
      <c r="C33" s="114"/>
      <c r="D33" s="114"/>
      <c r="E33" s="30"/>
      <c r="F33" s="114"/>
      <c r="G33" s="30"/>
      <c r="H33" s="114"/>
      <c r="I33" s="30"/>
      <c r="J33" s="114"/>
      <c r="K33" s="30"/>
      <c r="L33" s="114"/>
    </row>
    <row r="34" spans="2:12" x14ac:dyDescent="0.2">
      <c r="B34" s="120" t="s">
        <v>282</v>
      </c>
      <c r="C34" s="113">
        <f>C30+C32</f>
        <v>0</v>
      </c>
      <c r="D34" s="141" t="e">
        <f>+C34/C$34</f>
        <v>#DIV/0!</v>
      </c>
      <c r="E34" s="29">
        <f>E30+E32</f>
        <v>0</v>
      </c>
      <c r="F34" s="141" t="e">
        <f>+E34/E$34</f>
        <v>#DIV/0!</v>
      </c>
      <c r="G34" s="29">
        <f>G30+G32</f>
        <v>0</v>
      </c>
      <c r="H34" s="141" t="e">
        <f>+G34/G$34</f>
        <v>#DIV/0!</v>
      </c>
      <c r="I34" s="29">
        <f>I30+I32</f>
        <v>0</v>
      </c>
      <c r="J34" s="141" t="e">
        <f>+I34/I$34</f>
        <v>#DIV/0!</v>
      </c>
      <c r="K34" s="29">
        <f>K30+K32</f>
        <v>0</v>
      </c>
      <c r="L34" s="141" t="e">
        <f>+K34/K$34</f>
        <v>#DIV/0!</v>
      </c>
    </row>
    <row r="35" spans="2:12" x14ac:dyDescent="0.2">
      <c r="B35" s="124"/>
      <c r="C35" s="116"/>
      <c r="D35" s="116"/>
      <c r="E35" s="34"/>
      <c r="F35" s="116"/>
      <c r="G35" s="34"/>
      <c r="H35" s="116"/>
      <c r="I35" s="34"/>
      <c r="J35" s="116"/>
      <c r="K35" s="34"/>
      <c r="L35" s="116"/>
    </row>
    <row r="38" spans="2:12" x14ac:dyDescent="0.2">
      <c r="B38" t="str">
        <f>'SP civilistico'!A1</f>
        <v>denominazione sociale</v>
      </c>
    </row>
    <row r="39" spans="2:12" ht="18" x14ac:dyDescent="0.25">
      <c r="B39" s="24"/>
    </row>
    <row r="40" spans="2:12" ht="15" x14ac:dyDescent="0.25">
      <c r="B40" s="194" t="s">
        <v>502</v>
      </c>
      <c r="C40" s="110">
        <f>C2</f>
        <v>0</v>
      </c>
      <c r="D40" s="110"/>
      <c r="E40" s="26">
        <f>E2</f>
        <v>1</v>
      </c>
      <c r="F40" s="110"/>
      <c r="G40" s="26">
        <f>G2</f>
        <v>2</v>
      </c>
      <c r="H40" s="110"/>
      <c r="I40" s="26">
        <f>I2</f>
        <v>3</v>
      </c>
      <c r="J40" s="110"/>
      <c r="K40" s="26">
        <f>K2</f>
        <v>4</v>
      </c>
      <c r="L40" s="110"/>
    </row>
    <row r="41" spans="2:12" x14ac:dyDescent="0.2">
      <c r="B41" s="117"/>
      <c r="C41" s="111"/>
      <c r="D41" s="111"/>
      <c r="E41" s="39"/>
      <c r="F41" s="111"/>
      <c r="G41" s="39"/>
      <c r="H41" s="111"/>
      <c r="I41" s="39"/>
      <c r="J41" s="111"/>
      <c r="K41" s="39"/>
      <c r="L41" s="111"/>
    </row>
    <row r="42" spans="2:12" x14ac:dyDescent="0.2">
      <c r="B42" s="119" t="s">
        <v>466</v>
      </c>
      <c r="C42" s="112">
        <f>SUM('SP riclassificato'!C208:C227)</f>
        <v>0</v>
      </c>
      <c r="D42" s="140"/>
      <c r="E42" s="36">
        <f>SUM('SP riclassificato'!E208:E227)</f>
        <v>0</v>
      </c>
      <c r="F42" s="140"/>
      <c r="G42" s="36">
        <f>SUM('SP riclassificato'!G208:G227)</f>
        <v>0</v>
      </c>
      <c r="H42" s="140"/>
      <c r="I42" s="36">
        <f>SUM('SP riclassificato'!I208:I227)</f>
        <v>0</v>
      </c>
      <c r="J42" s="140"/>
      <c r="K42" s="36">
        <f>SUM('SP riclassificato'!K208:K227)</f>
        <v>0</v>
      </c>
      <c r="L42" s="140"/>
    </row>
    <row r="43" spans="2:12" x14ac:dyDescent="0.2">
      <c r="B43" s="119" t="s">
        <v>467</v>
      </c>
      <c r="C43" s="112">
        <f>'SP riclassificato'!C228+'SP riclassificato'!C230</f>
        <v>0</v>
      </c>
      <c r="D43" s="140"/>
      <c r="E43" s="36">
        <f>'SP riclassificato'!E228+'SP riclassificato'!E230</f>
        <v>0</v>
      </c>
      <c r="F43" s="140"/>
      <c r="G43" s="36">
        <f>'SP riclassificato'!G228+'SP riclassificato'!G230</f>
        <v>0</v>
      </c>
      <c r="H43" s="140"/>
      <c r="I43" s="36">
        <f>'SP riclassificato'!I228+'SP riclassificato'!I230</f>
        <v>0</v>
      </c>
      <c r="J43" s="140"/>
      <c r="K43" s="36">
        <f>'SP riclassificato'!K228+'SP riclassificato'!K230</f>
        <v>0</v>
      </c>
      <c r="L43" s="140"/>
    </row>
    <row r="44" spans="2:12" x14ac:dyDescent="0.2">
      <c r="B44" s="118" t="s">
        <v>107</v>
      </c>
      <c r="C44" s="112">
        <f>C42+C43</f>
        <v>0</v>
      </c>
      <c r="D44" s="140"/>
      <c r="E44" s="36">
        <f>E42+E43</f>
        <v>0</v>
      </c>
      <c r="F44" s="140"/>
      <c r="G44" s="36">
        <f>G42+G43</f>
        <v>0</v>
      </c>
      <c r="H44" s="140"/>
      <c r="I44" s="36">
        <f>I42+I43</f>
        <v>0</v>
      </c>
      <c r="J44" s="140"/>
      <c r="K44" s="36">
        <f>K42+K43</f>
        <v>0</v>
      </c>
      <c r="L44" s="140"/>
    </row>
    <row r="45" spans="2:12" x14ac:dyDescent="0.2">
      <c r="B45" s="118" t="s">
        <v>468</v>
      </c>
      <c r="C45" s="112">
        <f>'SP riclassificato'!C231</f>
        <v>0</v>
      </c>
      <c r="D45" s="140"/>
      <c r="E45" s="36">
        <f>'SP riclassificato'!E231</f>
        <v>0</v>
      </c>
      <c r="F45" s="140"/>
      <c r="G45" s="36">
        <f>'SP riclassificato'!G231</f>
        <v>0</v>
      </c>
      <c r="H45" s="140"/>
      <c r="I45" s="36">
        <f>'SP riclassificato'!I231</f>
        <v>0</v>
      </c>
      <c r="J45" s="140"/>
      <c r="K45" s="36">
        <f>'SP riclassificato'!K231</f>
        <v>0</v>
      </c>
      <c r="L45" s="140"/>
    </row>
    <row r="46" spans="2:12" x14ac:dyDescent="0.2">
      <c r="B46" s="118" t="s">
        <v>349</v>
      </c>
      <c r="C46" s="112">
        <f>'SP riclassificato'!C232</f>
        <v>0</v>
      </c>
      <c r="D46" s="140"/>
      <c r="E46" s="36">
        <f>'SP riclassificato'!E232</f>
        <v>0</v>
      </c>
      <c r="F46" s="140"/>
      <c r="G46" s="36">
        <f>'SP riclassificato'!G232</f>
        <v>0</v>
      </c>
      <c r="H46" s="140"/>
      <c r="I46" s="36">
        <f>'SP riclassificato'!I232</f>
        <v>0</v>
      </c>
      <c r="J46" s="140"/>
      <c r="K46" s="36">
        <f>'SP riclassificato'!K232</f>
        <v>0</v>
      </c>
      <c r="L46" s="140"/>
    </row>
    <row r="47" spans="2:12" x14ac:dyDescent="0.2">
      <c r="B47" s="118" t="s">
        <v>457</v>
      </c>
      <c r="C47" s="112">
        <f>SUM('SP riclassificato'!C236:C245)</f>
        <v>0</v>
      </c>
      <c r="D47" s="140"/>
      <c r="E47" s="36">
        <f>SUM('SP riclassificato'!E236:E245)</f>
        <v>0</v>
      </c>
      <c r="F47" s="140"/>
      <c r="G47" s="36">
        <f>SUM('SP riclassificato'!G236:G245)</f>
        <v>0</v>
      </c>
      <c r="H47" s="140"/>
      <c r="I47" s="36">
        <f>SUM('SP riclassificato'!I236:I245)</f>
        <v>0</v>
      </c>
      <c r="J47" s="140"/>
      <c r="K47" s="36">
        <f>SUM('SP riclassificato'!K236:K245)</f>
        <v>0</v>
      </c>
      <c r="L47" s="140"/>
    </row>
    <row r="48" spans="2:12" x14ac:dyDescent="0.2">
      <c r="B48" s="118" t="s">
        <v>358</v>
      </c>
      <c r="C48" s="112">
        <f>'SP riclassificato'!C246</f>
        <v>0</v>
      </c>
      <c r="D48" s="140"/>
      <c r="E48" s="36">
        <f>'SP riclassificato'!E246</f>
        <v>0</v>
      </c>
      <c r="F48" s="140"/>
      <c r="G48" s="36">
        <f>'SP riclassificato'!G246</f>
        <v>0</v>
      </c>
      <c r="H48" s="140"/>
      <c r="I48" s="36">
        <f>'SP riclassificato'!I246</f>
        <v>0</v>
      </c>
      <c r="J48" s="140"/>
      <c r="K48" s="36">
        <f>'SP riclassificato'!K246</f>
        <v>0</v>
      </c>
      <c r="L48" s="140"/>
    </row>
    <row r="49" spans="2:12" x14ac:dyDescent="0.2">
      <c r="B49" s="120" t="s">
        <v>469</v>
      </c>
      <c r="C49" s="113">
        <f>C44+C45+C46-C47-C48</f>
        <v>0</v>
      </c>
      <c r="D49" s="140"/>
      <c r="E49" s="29">
        <f>E44+E45+E46-E47-E48</f>
        <v>0</v>
      </c>
      <c r="F49" s="140"/>
      <c r="G49" s="29">
        <f>G44+G45+G46-G47-G48</f>
        <v>0</v>
      </c>
      <c r="H49" s="140"/>
      <c r="I49" s="29">
        <f>I44+I45+I46-I47-I48</f>
        <v>0</v>
      </c>
      <c r="J49" s="140"/>
      <c r="K49" s="29">
        <f>K44+K45+K46-K47-K48</f>
        <v>0</v>
      </c>
      <c r="L49" s="140"/>
    </row>
    <row r="50" spans="2:12" x14ac:dyDescent="0.2">
      <c r="B50" s="118"/>
      <c r="C50" s="114"/>
      <c r="D50" s="114"/>
      <c r="E50" s="37"/>
      <c r="F50" s="114"/>
      <c r="G50" s="37"/>
      <c r="H50" s="114"/>
      <c r="I50" s="37"/>
      <c r="J50" s="114"/>
      <c r="K50" s="37"/>
      <c r="L50" s="114"/>
    </row>
    <row r="51" spans="2:12" x14ac:dyDescent="0.2">
      <c r="B51" s="118" t="s">
        <v>361</v>
      </c>
      <c r="C51" s="112">
        <f>'SP riclassificato'!C251</f>
        <v>0</v>
      </c>
      <c r="D51" s="112"/>
      <c r="E51" s="36">
        <f>'SP riclassificato'!E251</f>
        <v>0</v>
      </c>
      <c r="F51" s="112"/>
      <c r="G51" s="36">
        <f>'SP riclassificato'!G251</f>
        <v>0</v>
      </c>
      <c r="H51" s="112"/>
      <c r="I51" s="36">
        <f>'SP riclassificato'!I251</f>
        <v>0</v>
      </c>
      <c r="J51" s="112"/>
      <c r="K51" s="36">
        <f>'SP riclassificato'!K251</f>
        <v>0</v>
      </c>
      <c r="L51" s="112"/>
    </row>
    <row r="52" spans="2:12" x14ac:dyDescent="0.2">
      <c r="B52" s="118" t="s">
        <v>362</v>
      </c>
      <c r="C52" s="112">
        <f>'SP riclassificato'!C252</f>
        <v>0</v>
      </c>
      <c r="D52" s="112"/>
      <c r="E52" s="36">
        <f>'SP riclassificato'!E252</f>
        <v>0</v>
      </c>
      <c r="F52" s="112"/>
      <c r="G52" s="36">
        <f>'SP riclassificato'!G252</f>
        <v>0</v>
      </c>
      <c r="H52" s="112"/>
      <c r="I52" s="36">
        <f>'SP riclassificato'!I252</f>
        <v>0</v>
      </c>
      <c r="J52" s="112"/>
      <c r="K52" s="36">
        <f>'SP riclassificato'!K252</f>
        <v>0</v>
      </c>
      <c r="L52" s="112"/>
    </row>
    <row r="53" spans="2:12" x14ac:dyDescent="0.2">
      <c r="B53" s="119" t="s">
        <v>470</v>
      </c>
      <c r="C53" s="112">
        <f>SUM('SP riclassificato'!C254:C258)</f>
        <v>0</v>
      </c>
      <c r="D53" s="112"/>
      <c r="E53" s="36">
        <f>SUM('SP riclassificato'!E254:E258)</f>
        <v>0</v>
      </c>
      <c r="F53" s="112"/>
      <c r="G53" s="36">
        <f>SUM('SP riclassificato'!G254:G258)</f>
        <v>0</v>
      </c>
      <c r="H53" s="112"/>
      <c r="I53" s="36">
        <f>SUM('SP riclassificato'!I254:I258)</f>
        <v>0</v>
      </c>
      <c r="J53" s="112"/>
      <c r="K53" s="36">
        <f>SUM('SP riclassificato'!K254:K258)</f>
        <v>0</v>
      </c>
      <c r="L53" s="112"/>
    </row>
    <row r="54" spans="2:12" x14ac:dyDescent="0.2">
      <c r="B54" s="119" t="s">
        <v>0</v>
      </c>
      <c r="C54" s="112">
        <f>SUM('SP riclassificato'!C260:C276)</f>
        <v>0</v>
      </c>
      <c r="D54" s="112"/>
      <c r="E54" s="36">
        <f>SUM('SP riclassificato'!E260:E276)</f>
        <v>0</v>
      </c>
      <c r="F54" s="112"/>
      <c r="G54" s="36">
        <f>SUM('SP riclassificato'!G260:G276)</f>
        <v>0</v>
      </c>
      <c r="H54" s="112"/>
      <c r="I54" s="36">
        <f>SUM('SP riclassificato'!I260:I276)</f>
        <v>0</v>
      </c>
      <c r="J54" s="112"/>
      <c r="K54" s="36">
        <f>SUM('SP riclassificato'!K260:K276)</f>
        <v>0</v>
      </c>
      <c r="L54" s="112"/>
    </row>
    <row r="55" spans="2:12" x14ac:dyDescent="0.2">
      <c r="B55" s="118" t="s">
        <v>108</v>
      </c>
      <c r="C55" s="112">
        <f>C53+C54</f>
        <v>0</v>
      </c>
      <c r="D55" s="112"/>
      <c r="E55" s="36">
        <f>E53+E54</f>
        <v>0</v>
      </c>
      <c r="F55" s="112"/>
      <c r="G55" s="36">
        <f>G53+G54</f>
        <v>0</v>
      </c>
      <c r="H55" s="112"/>
      <c r="I55" s="36">
        <f>I53+I54</f>
        <v>0</v>
      </c>
      <c r="J55" s="112"/>
      <c r="K55" s="36">
        <f>K53+K54</f>
        <v>0</v>
      </c>
      <c r="L55" s="112"/>
    </row>
    <row r="56" spans="2:12" x14ac:dyDescent="0.2">
      <c r="B56" s="118" t="s">
        <v>459</v>
      </c>
      <c r="C56" s="112">
        <f>SUM('SP riclassificato'!C280:C289)</f>
        <v>0</v>
      </c>
      <c r="D56" s="112"/>
      <c r="E56" s="36">
        <f>SUM('SP riclassificato'!E280:E289)</f>
        <v>0</v>
      </c>
      <c r="F56" s="112"/>
      <c r="G56" s="36">
        <f>SUM('SP riclassificato'!G280:G289)</f>
        <v>0</v>
      </c>
      <c r="H56" s="112"/>
      <c r="I56" s="36">
        <f>SUM('SP riclassificato'!I280:I289)</f>
        <v>0</v>
      </c>
      <c r="J56" s="112"/>
      <c r="K56" s="36">
        <f>SUM('SP riclassificato'!K280:K289)</f>
        <v>0</v>
      </c>
      <c r="L56" s="112"/>
    </row>
    <row r="57" spans="2:12" x14ac:dyDescent="0.2">
      <c r="B57" s="118" t="s">
        <v>109</v>
      </c>
      <c r="C57" s="112">
        <f>SUM('SP riclassificato'!C291:C295)</f>
        <v>0</v>
      </c>
      <c r="D57" s="112"/>
      <c r="E57" s="36">
        <f>SUM('SP riclassificato'!E291:E295)</f>
        <v>0</v>
      </c>
      <c r="F57" s="112"/>
      <c r="G57" s="36">
        <f>SUM('SP riclassificato'!G291:G295)</f>
        <v>0</v>
      </c>
      <c r="H57" s="112"/>
      <c r="I57" s="36">
        <f>SUM('SP riclassificato'!I291:I295)</f>
        <v>0</v>
      </c>
      <c r="J57" s="112"/>
      <c r="K57" s="36">
        <f>SUM('SP riclassificato'!K291:K295)</f>
        <v>0</v>
      </c>
      <c r="L57" s="112"/>
    </row>
    <row r="58" spans="2:12" x14ac:dyDescent="0.2">
      <c r="B58" s="120" t="s">
        <v>8</v>
      </c>
      <c r="C58" s="113">
        <f>C49+SUM(C51:C54)-SUM(C56:C57)</f>
        <v>0</v>
      </c>
      <c r="D58" s="140"/>
      <c r="E58" s="29">
        <f>E49+SUM(E51:E54)-SUM(E56:E57)</f>
        <v>0</v>
      </c>
      <c r="F58" s="140"/>
      <c r="G58" s="29">
        <f>G49+SUM(G51:G54)-SUM(G56:G57)</f>
        <v>0</v>
      </c>
      <c r="H58" s="140"/>
      <c r="I58" s="29">
        <f>I49+SUM(I51:I54)-SUM(I56:I57)</f>
        <v>0</v>
      </c>
      <c r="J58" s="140"/>
      <c r="K58" s="29">
        <f>K49+SUM(K51:K54)-SUM(K56:K57)</f>
        <v>0</v>
      </c>
      <c r="L58" s="140"/>
    </row>
    <row r="59" spans="2:12" x14ac:dyDescent="0.2">
      <c r="B59" s="118"/>
      <c r="C59" s="114"/>
      <c r="D59" s="114"/>
      <c r="E59" s="37"/>
      <c r="F59" s="114"/>
      <c r="G59" s="37"/>
      <c r="H59" s="114"/>
      <c r="I59" s="37"/>
      <c r="J59" s="114"/>
      <c r="K59" s="37"/>
      <c r="L59" s="114"/>
    </row>
    <row r="60" spans="2:12" ht="13.5" customHeight="1" x14ac:dyDescent="0.2">
      <c r="B60" s="190"/>
      <c r="C60" s="191"/>
      <c r="D60" s="192"/>
      <c r="E60" s="193"/>
      <c r="F60" s="192"/>
      <c r="G60" s="193"/>
      <c r="H60" s="192"/>
      <c r="I60" s="193"/>
      <c r="J60" s="192"/>
      <c r="K60" s="193"/>
      <c r="L60" s="192"/>
    </row>
    <row r="61" spans="2:12" x14ac:dyDescent="0.2">
      <c r="B61" s="118"/>
      <c r="C61" s="114"/>
      <c r="D61" s="114"/>
      <c r="E61" s="31"/>
      <c r="F61" s="114"/>
      <c r="G61" s="31"/>
      <c r="H61" s="114"/>
      <c r="I61" s="31"/>
      <c r="J61" s="114"/>
      <c r="K61" s="31"/>
      <c r="L61" s="114"/>
    </row>
    <row r="62" spans="2:12" x14ac:dyDescent="0.2">
      <c r="B62" s="118" t="s">
        <v>1</v>
      </c>
      <c r="C62" s="112">
        <f>'SP riclassificato'!C314</f>
        <v>0</v>
      </c>
      <c r="D62" s="112"/>
      <c r="E62" s="36">
        <f>'SP riclassificato'!E314</f>
        <v>0</v>
      </c>
      <c r="F62" s="112"/>
      <c r="G62" s="36">
        <f>'SP riclassificato'!G314</f>
        <v>0</v>
      </c>
      <c r="H62" s="112"/>
      <c r="I62" s="36">
        <f>'SP riclassificato'!I314</f>
        <v>0</v>
      </c>
      <c r="J62" s="112"/>
      <c r="K62" s="36">
        <f>'SP riclassificato'!K314</f>
        <v>0</v>
      </c>
      <c r="L62" s="112"/>
    </row>
    <row r="63" spans="2:12" x14ac:dyDescent="0.2">
      <c r="B63" s="118" t="s">
        <v>2</v>
      </c>
      <c r="C63" s="112">
        <f>'SP riclassificato'!C327</f>
        <v>0</v>
      </c>
      <c r="D63" s="112"/>
      <c r="E63" s="36">
        <f>'SP riclassificato'!E327</f>
        <v>0</v>
      </c>
      <c r="F63" s="112"/>
      <c r="G63" s="36">
        <f>'SP riclassificato'!G327</f>
        <v>0</v>
      </c>
      <c r="H63" s="112"/>
      <c r="I63" s="36">
        <f>'SP riclassificato'!I327</f>
        <v>0</v>
      </c>
      <c r="J63" s="112"/>
      <c r="K63" s="36">
        <f>'SP riclassificato'!K327</f>
        <v>0</v>
      </c>
      <c r="L63" s="112"/>
    </row>
    <row r="64" spans="2:12" x14ac:dyDescent="0.2">
      <c r="B64" s="118" t="s">
        <v>381</v>
      </c>
      <c r="C64" s="113">
        <f>C62+C63</f>
        <v>0</v>
      </c>
      <c r="D64" s="140"/>
      <c r="E64" s="29">
        <f>E62+E63</f>
        <v>0</v>
      </c>
      <c r="F64" s="140"/>
      <c r="G64" s="29">
        <f>G62+G63</f>
        <v>0</v>
      </c>
      <c r="H64" s="140"/>
      <c r="I64" s="29">
        <f>I62+I63</f>
        <v>0</v>
      </c>
      <c r="J64" s="140"/>
      <c r="K64" s="29">
        <f>K62+K63</f>
        <v>0</v>
      </c>
      <c r="L64" s="140"/>
    </row>
    <row r="65" spans="2:12" x14ac:dyDescent="0.2">
      <c r="B65" s="118"/>
      <c r="C65" s="114"/>
      <c r="D65" s="114"/>
      <c r="E65" s="37"/>
      <c r="F65" s="114"/>
      <c r="G65" s="37"/>
      <c r="H65" s="114"/>
      <c r="I65" s="37"/>
      <c r="J65" s="114"/>
      <c r="K65" s="37"/>
      <c r="L65" s="114"/>
    </row>
    <row r="66" spans="2:12" x14ac:dyDescent="0.2">
      <c r="B66" s="118" t="s">
        <v>3</v>
      </c>
      <c r="C66" s="112">
        <f>'SP riclassificato'!C356</f>
        <v>0</v>
      </c>
      <c r="D66" s="112"/>
      <c r="E66" s="36">
        <f>'SP riclassificato'!E356</f>
        <v>0</v>
      </c>
      <c r="F66" s="112"/>
      <c r="G66" s="36">
        <f>'SP riclassificato'!G356</f>
        <v>0</v>
      </c>
      <c r="H66" s="112"/>
      <c r="I66" s="36">
        <f>'SP riclassificato'!I356</f>
        <v>0</v>
      </c>
      <c r="J66" s="112"/>
      <c r="K66" s="36">
        <f>'SP riclassificato'!K356</f>
        <v>0</v>
      </c>
      <c r="L66" s="112"/>
    </row>
    <row r="67" spans="2:12" x14ac:dyDescent="0.2">
      <c r="B67" s="118" t="s">
        <v>4</v>
      </c>
      <c r="C67" s="112">
        <f>'SP riclassificato'!C373</f>
        <v>0</v>
      </c>
      <c r="D67" s="112"/>
      <c r="E67" s="36">
        <f>'SP riclassificato'!E373</f>
        <v>0</v>
      </c>
      <c r="F67" s="112"/>
      <c r="G67" s="36">
        <f>'SP riclassificato'!G373</f>
        <v>0</v>
      </c>
      <c r="H67" s="112"/>
      <c r="I67" s="36">
        <f>'SP riclassificato'!I373</f>
        <v>0</v>
      </c>
      <c r="J67" s="112"/>
      <c r="K67" s="36">
        <f>'SP riclassificato'!K373</f>
        <v>0</v>
      </c>
      <c r="L67" s="112"/>
    </row>
    <row r="68" spans="2:12" x14ac:dyDescent="0.2">
      <c r="B68" s="118" t="s">
        <v>5</v>
      </c>
      <c r="C68" s="113">
        <f>C66+C67</f>
        <v>0</v>
      </c>
      <c r="D68" s="140"/>
      <c r="E68" s="29">
        <f>E66+E67</f>
        <v>0</v>
      </c>
      <c r="F68" s="140"/>
      <c r="G68" s="29">
        <f>G66+G67</f>
        <v>0</v>
      </c>
      <c r="H68" s="140"/>
      <c r="I68" s="29">
        <f>I66+I67</f>
        <v>0</v>
      </c>
      <c r="J68" s="140"/>
      <c r="K68" s="29">
        <f>K66+K67</f>
        <v>0</v>
      </c>
      <c r="L68" s="140"/>
    </row>
    <row r="69" spans="2:12" x14ac:dyDescent="0.2">
      <c r="B69" s="118"/>
      <c r="C69" s="114"/>
      <c r="D69" s="114"/>
      <c r="E69" s="37"/>
      <c r="F69" s="114"/>
      <c r="G69" s="37"/>
      <c r="H69" s="114"/>
      <c r="I69" s="37"/>
      <c r="J69" s="114"/>
      <c r="K69" s="37"/>
      <c r="L69" s="114"/>
    </row>
    <row r="70" spans="2:12" x14ac:dyDescent="0.2">
      <c r="B70" s="120" t="s">
        <v>6</v>
      </c>
      <c r="C70" s="113">
        <f>C64-C68</f>
        <v>0</v>
      </c>
      <c r="D70" s="140"/>
      <c r="E70" s="29">
        <f>E64-E68</f>
        <v>0</v>
      </c>
      <c r="F70" s="140"/>
      <c r="G70" s="29">
        <f>G64-G68</f>
        <v>0</v>
      </c>
      <c r="H70" s="140"/>
      <c r="I70" s="29">
        <f>I64-I68</f>
        <v>0</v>
      </c>
      <c r="J70" s="140"/>
      <c r="K70" s="29">
        <f>K64-K68</f>
        <v>0</v>
      </c>
      <c r="L70" s="140"/>
    </row>
    <row r="71" spans="2:12" x14ac:dyDescent="0.2">
      <c r="B71" s="120" t="s">
        <v>7</v>
      </c>
      <c r="C71" s="113">
        <f>'SP riclassificato'!C378</f>
        <v>0</v>
      </c>
      <c r="D71" s="140"/>
      <c r="E71" s="29">
        <f>'SP riclassificato'!E378</f>
        <v>0</v>
      </c>
      <c r="F71" s="140"/>
      <c r="G71" s="29">
        <f>'SP riclassificato'!G378</f>
        <v>0</v>
      </c>
      <c r="H71" s="140"/>
      <c r="I71" s="29">
        <f>'SP riclassificato'!I378</f>
        <v>0</v>
      </c>
      <c r="J71" s="140"/>
      <c r="K71" s="29">
        <f>'SP riclassificato'!K378</f>
        <v>0</v>
      </c>
      <c r="L71" s="140"/>
    </row>
    <row r="72" spans="2:12" x14ac:dyDescent="0.2">
      <c r="B72" s="118"/>
      <c r="C72" s="114"/>
      <c r="D72" s="114"/>
      <c r="E72" s="37"/>
      <c r="F72" s="114"/>
      <c r="G72" s="37"/>
      <c r="H72" s="114"/>
      <c r="I72" s="37"/>
      <c r="J72" s="114"/>
      <c r="K72" s="37"/>
      <c r="L72" s="114"/>
    </row>
    <row r="73" spans="2:12" x14ac:dyDescent="0.2">
      <c r="B73" s="120" t="s">
        <v>9</v>
      </c>
      <c r="C73" s="113">
        <f>C70+C71</f>
        <v>0</v>
      </c>
      <c r="D73" s="140"/>
      <c r="E73" s="29">
        <f>E70+E71</f>
        <v>0</v>
      </c>
      <c r="F73" s="140"/>
      <c r="G73" s="29">
        <f>G70+G71</f>
        <v>0</v>
      </c>
      <c r="H73" s="140"/>
      <c r="I73" s="29">
        <f>I70+I71</f>
        <v>0</v>
      </c>
      <c r="J73" s="140"/>
      <c r="K73" s="29">
        <f>K70+K71</f>
        <v>0</v>
      </c>
      <c r="L73" s="140"/>
    </row>
    <row r="74" spans="2:12" x14ac:dyDescent="0.2">
      <c r="B74" s="124"/>
      <c r="C74" s="125"/>
      <c r="D74" s="125"/>
      <c r="E74" s="40"/>
      <c r="F74" s="125"/>
      <c r="G74" s="40"/>
      <c r="H74" s="125"/>
      <c r="I74" s="40"/>
      <c r="J74" s="125"/>
      <c r="K74" s="40"/>
      <c r="L74" s="125"/>
    </row>
    <row r="76" spans="2:12" x14ac:dyDescent="0.2">
      <c r="B76" s="117" t="s">
        <v>1</v>
      </c>
      <c r="C76" s="209">
        <f>+C62</f>
        <v>0</v>
      </c>
      <c r="D76" s="210"/>
      <c r="E76" s="212">
        <f>+E62</f>
        <v>0</v>
      </c>
      <c r="F76" s="210"/>
      <c r="G76" s="212">
        <f>+G62</f>
        <v>0</v>
      </c>
      <c r="H76" s="210"/>
      <c r="I76" s="212">
        <f>+I62</f>
        <v>0</v>
      </c>
      <c r="J76" s="210"/>
      <c r="K76" s="212">
        <f>+K62</f>
        <v>0</v>
      </c>
      <c r="L76" s="111"/>
    </row>
    <row r="77" spans="2:12" x14ac:dyDescent="0.2">
      <c r="B77" s="124" t="s">
        <v>3</v>
      </c>
      <c r="C77" s="116">
        <f>-C66</f>
        <v>0</v>
      </c>
      <c r="D77" s="211"/>
      <c r="E77" s="213">
        <f>-E66</f>
        <v>0</v>
      </c>
      <c r="F77" s="211"/>
      <c r="G77" s="213">
        <f>-G66</f>
        <v>0</v>
      </c>
      <c r="H77" s="211"/>
      <c r="I77" s="213">
        <f>-I66</f>
        <v>0</v>
      </c>
      <c r="J77" s="211"/>
      <c r="K77" s="213">
        <f>-K66</f>
        <v>0</v>
      </c>
      <c r="L77" s="125"/>
    </row>
    <row r="78" spans="2:12" x14ac:dyDescent="0.2">
      <c r="B78" s="128" t="s">
        <v>141</v>
      </c>
      <c r="C78" s="129">
        <f>SUM(C76:C77)</f>
        <v>0</v>
      </c>
      <c r="D78" s="142"/>
      <c r="E78" s="129">
        <f>SUM(E76:E77)</f>
        <v>0</v>
      </c>
      <c r="F78" s="142"/>
      <c r="G78" s="129">
        <f>SUM(G76:G77)</f>
        <v>0</v>
      </c>
      <c r="H78" s="142"/>
      <c r="I78" s="129">
        <f>SUM(I76:I77)</f>
        <v>0</v>
      </c>
      <c r="J78" s="142"/>
      <c r="K78" s="129">
        <f>SUM(K76:K77)</f>
        <v>0</v>
      </c>
      <c r="L78" s="142"/>
    </row>
    <row r="79" spans="2:12" x14ac:dyDescent="0.2">
      <c r="B79" s="128" t="s">
        <v>143</v>
      </c>
      <c r="C79" s="129"/>
      <c r="D79" s="129"/>
      <c r="E79" s="130">
        <f>+C78-E78</f>
        <v>0</v>
      </c>
      <c r="F79" s="129"/>
      <c r="G79" s="130">
        <f>+E78-G78</f>
        <v>0</v>
      </c>
      <c r="H79" s="129"/>
      <c r="I79" s="130">
        <f>+G78-I78</f>
        <v>0</v>
      </c>
      <c r="J79" s="129"/>
      <c r="K79" s="130">
        <f>+I78-K78</f>
        <v>0</v>
      </c>
      <c r="L79" s="129"/>
    </row>
    <row r="80" spans="2:12" x14ac:dyDescent="0.2">
      <c r="B80" s="128" t="s">
        <v>142</v>
      </c>
      <c r="C80" s="129">
        <f>+C70</f>
        <v>0</v>
      </c>
      <c r="D80" s="129"/>
      <c r="E80" s="130">
        <f>+E70</f>
        <v>0</v>
      </c>
      <c r="F80" s="129"/>
      <c r="G80" s="130">
        <f>+G70</f>
        <v>0</v>
      </c>
      <c r="H80" s="129"/>
      <c r="I80" s="130">
        <f>+I70</f>
        <v>0</v>
      </c>
      <c r="J80" s="129"/>
      <c r="K80" s="130">
        <f>+K70</f>
        <v>0</v>
      </c>
      <c r="L80" s="129"/>
    </row>
    <row r="81" spans="2:12" x14ac:dyDescent="0.2">
      <c r="B81" s="128" t="s">
        <v>144</v>
      </c>
      <c r="C81" s="129"/>
      <c r="D81" s="129" t="s">
        <v>492</v>
      </c>
      <c r="E81" s="130">
        <f>+C80-E80</f>
        <v>0</v>
      </c>
      <c r="F81" s="129" t="s">
        <v>492</v>
      </c>
      <c r="G81" s="130">
        <f>+E80-G80</f>
        <v>0</v>
      </c>
      <c r="H81" s="129" t="s">
        <v>492</v>
      </c>
      <c r="I81" s="130">
        <f>+G80-I80</f>
        <v>0</v>
      </c>
      <c r="J81" s="129" t="s">
        <v>492</v>
      </c>
      <c r="K81" s="130">
        <f>+I80-K80</f>
        <v>0</v>
      </c>
      <c r="L81" s="129" t="s">
        <v>492</v>
      </c>
    </row>
  </sheetData>
  <sheetProtection password="FAB2" sheet="1" objects="1" scenarios="1" formatCells="0" formatColumns="0" formatRows="0"/>
  <phoneticPr fontId="0" type="noConversion"/>
  <printOptions horizontalCentered="1" gridLines="1"/>
  <pageMargins left="0.59055118110236227" right="0.59055118110236227" top="0.78740157480314965" bottom="0.78740157480314965" header="0.51181102362204722" footer="0.51181102362204722"/>
  <pageSetup paperSize="9" scale="71" fitToHeight="0" orientation="portrait" r:id="rId1"/>
  <headerFooter alignWithMargins="0"/>
  <rowBreaks count="1" manualBreakCount="1">
    <brk id="35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6"/>
  <sheetViews>
    <sheetView workbookViewId="0">
      <selection activeCell="B1" sqref="B1"/>
    </sheetView>
  </sheetViews>
  <sheetFormatPr defaultRowHeight="12.75" x14ac:dyDescent="0.2"/>
  <cols>
    <col min="1" max="1" width="2.85546875" customWidth="1"/>
    <col min="2" max="2" width="64.42578125" bestFit="1" customWidth="1"/>
    <col min="3" max="3" width="10.7109375" customWidth="1"/>
    <col min="4" max="4" width="8.28515625" bestFit="1" customWidth="1"/>
    <col min="5" max="5" width="10.7109375" customWidth="1"/>
    <col min="6" max="6" width="8.28515625" bestFit="1" customWidth="1"/>
    <col min="7" max="7" width="10.7109375" customWidth="1"/>
    <col min="8" max="8" width="8.28515625" bestFit="1" customWidth="1"/>
    <col min="9" max="9" width="10.7109375" customWidth="1"/>
    <col min="10" max="10" width="8.28515625" bestFit="1" customWidth="1"/>
    <col min="11" max="11" width="10.7109375" customWidth="1"/>
    <col min="12" max="12" width="8.28515625" bestFit="1" customWidth="1"/>
  </cols>
  <sheetData>
    <row r="1" spans="2:12" ht="20.25" x14ac:dyDescent="0.3">
      <c r="B1" s="32" t="str">
        <f>'SP civilistico'!A1</f>
        <v>denominazione sociale</v>
      </c>
      <c r="C1" s="81"/>
      <c r="D1" s="81"/>
      <c r="F1" s="81"/>
      <c r="H1" s="81"/>
      <c r="J1" s="81"/>
      <c r="L1" s="81"/>
    </row>
    <row r="3" spans="2:12" ht="15" x14ac:dyDescent="0.25">
      <c r="B3" s="196" t="s">
        <v>23</v>
      </c>
      <c r="C3" s="195">
        <f>'CE riclassificato'!B1</f>
        <v>0</v>
      </c>
      <c r="D3" s="195"/>
      <c r="E3" s="195">
        <f>'CE riclassificato'!D1</f>
        <v>1</v>
      </c>
      <c r="F3" s="195"/>
      <c r="G3" s="195">
        <f>'CE riclassificato'!F1</f>
        <v>2</v>
      </c>
      <c r="H3" s="195"/>
      <c r="I3" s="195">
        <f>'CE riclassificato'!H1</f>
        <v>3</v>
      </c>
      <c r="J3" s="195"/>
      <c r="K3" s="195">
        <f>'CE riclassificato'!J1</f>
        <v>4</v>
      </c>
      <c r="L3" s="195"/>
    </row>
    <row r="4" spans="2:12" x14ac:dyDescent="0.2">
      <c r="B4" s="27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x14ac:dyDescent="0.2"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2">
      <c r="B6" s="31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x14ac:dyDescent="0.2">
      <c r="B7" s="31" t="s">
        <v>24</v>
      </c>
      <c r="C7" s="28">
        <f>'CE riclassificato'!B7</f>
        <v>0</v>
      </c>
      <c r="D7" s="138" t="e">
        <f>+C7/C7</f>
        <v>#DIV/0!</v>
      </c>
      <c r="E7" s="28">
        <f>'CE riclassificato'!D7</f>
        <v>0</v>
      </c>
      <c r="F7" s="138" t="e">
        <f>+E7/E7</f>
        <v>#DIV/0!</v>
      </c>
      <c r="G7" s="28">
        <f>'CE riclassificato'!F7</f>
        <v>0</v>
      </c>
      <c r="H7" s="138" t="e">
        <f>+G7/G7</f>
        <v>#DIV/0!</v>
      </c>
      <c r="I7" s="28">
        <f>'CE riclassificato'!H7</f>
        <v>0</v>
      </c>
      <c r="J7" s="138" t="e">
        <f>+I7/I7</f>
        <v>#DIV/0!</v>
      </c>
      <c r="K7" s="28">
        <f>'CE riclassificato'!J7</f>
        <v>0</v>
      </c>
      <c r="L7" s="138" t="e">
        <f>+K7/K7</f>
        <v>#DIV/0!</v>
      </c>
    </row>
    <row r="8" spans="2:12" x14ac:dyDescent="0.2">
      <c r="B8" s="31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x14ac:dyDescent="0.2">
      <c r="B9" s="31" t="s">
        <v>25</v>
      </c>
      <c r="C9" s="28">
        <f>'CE riclassificato'!B19</f>
        <v>0</v>
      </c>
      <c r="D9" s="138" t="e">
        <f>+C9/C7</f>
        <v>#DIV/0!</v>
      </c>
      <c r="E9" s="28">
        <f>'CE riclassificato'!D19</f>
        <v>0</v>
      </c>
      <c r="F9" s="138" t="e">
        <f>+E9/E7</f>
        <v>#DIV/0!</v>
      </c>
      <c r="G9" s="28">
        <f>'CE riclassificato'!F19</f>
        <v>0</v>
      </c>
      <c r="H9" s="138" t="e">
        <f>+G9/G7</f>
        <v>#DIV/0!</v>
      </c>
      <c r="I9" s="28">
        <f>'CE riclassificato'!H19</f>
        <v>0</v>
      </c>
      <c r="J9" s="138" t="e">
        <f>+I9/I7</f>
        <v>#DIV/0!</v>
      </c>
      <c r="K9" s="28">
        <f>'CE riclassificato'!J19</f>
        <v>0</v>
      </c>
      <c r="L9" s="138" t="e">
        <f>+K9/K7</f>
        <v>#DIV/0!</v>
      </c>
    </row>
    <row r="10" spans="2:12" x14ac:dyDescent="0.2"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 x14ac:dyDescent="0.2">
      <c r="B11" s="197" t="s">
        <v>26</v>
      </c>
      <c r="C11" s="29">
        <f>C7-C9</f>
        <v>0</v>
      </c>
      <c r="D11" s="139" t="e">
        <f>+C11/C7</f>
        <v>#DIV/0!</v>
      </c>
      <c r="E11" s="29">
        <f>E7-E9</f>
        <v>0</v>
      </c>
      <c r="F11" s="139" t="e">
        <f>+E11/E7</f>
        <v>#DIV/0!</v>
      </c>
      <c r="G11" s="29">
        <f>G7-G9</f>
        <v>0</v>
      </c>
      <c r="H11" s="139" t="e">
        <f>+G11/G7</f>
        <v>#DIV/0!</v>
      </c>
      <c r="I11" s="29">
        <f>I7-I9</f>
        <v>0</v>
      </c>
      <c r="J11" s="139" t="e">
        <f>+I11/I7</f>
        <v>#DIV/0!</v>
      </c>
      <c r="K11" s="29">
        <f>K7-K9</f>
        <v>0</v>
      </c>
      <c r="L11" s="139" t="e">
        <f>+K11/K7</f>
        <v>#DIV/0!</v>
      </c>
    </row>
    <row r="12" spans="2:12" x14ac:dyDescent="0.2"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2:12" x14ac:dyDescent="0.2">
      <c r="B13" s="31" t="s">
        <v>27</v>
      </c>
      <c r="C13" s="28">
        <f>'CE riclassificato'!B35</f>
        <v>0</v>
      </c>
      <c r="D13" s="138" t="e">
        <f>+C13/C7</f>
        <v>#DIV/0!</v>
      </c>
      <c r="E13" s="28">
        <f>'CE riclassificato'!D35</f>
        <v>0</v>
      </c>
      <c r="F13" s="138" t="e">
        <f>+E13/E7</f>
        <v>#DIV/0!</v>
      </c>
      <c r="G13" s="28">
        <f>'CE riclassificato'!F35</f>
        <v>0</v>
      </c>
      <c r="H13" s="138" t="e">
        <f>+G13/G7</f>
        <v>#DIV/0!</v>
      </c>
      <c r="I13" s="28">
        <f>'CE riclassificato'!H35</f>
        <v>0</v>
      </c>
      <c r="J13" s="138" t="e">
        <f>+I13/I7</f>
        <v>#DIV/0!</v>
      </c>
      <c r="K13" s="28">
        <f>'CE riclassificato'!J35</f>
        <v>0</v>
      </c>
      <c r="L13" s="138" t="e">
        <f>+K13/K7</f>
        <v>#DIV/0!</v>
      </c>
    </row>
    <row r="14" spans="2:12" x14ac:dyDescent="0.2"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x14ac:dyDescent="0.2">
      <c r="B15" s="197" t="s">
        <v>28</v>
      </c>
      <c r="C15" s="29">
        <f>C11-C13</f>
        <v>0</v>
      </c>
      <c r="D15" s="139" t="e">
        <f>+C15/C7</f>
        <v>#DIV/0!</v>
      </c>
      <c r="E15" s="29">
        <f>E11-E13</f>
        <v>0</v>
      </c>
      <c r="F15" s="139" t="e">
        <f>+E15/E7</f>
        <v>#DIV/0!</v>
      </c>
      <c r="G15" s="29">
        <f>G11-G13</f>
        <v>0</v>
      </c>
      <c r="H15" s="139" t="e">
        <f>+G15/G7</f>
        <v>#DIV/0!</v>
      </c>
      <c r="I15" s="29">
        <f>I11-I13</f>
        <v>0</v>
      </c>
      <c r="J15" s="139" t="e">
        <f>+I15/I7</f>
        <v>#DIV/0!</v>
      </c>
      <c r="K15" s="29">
        <f>K11-K13</f>
        <v>0</v>
      </c>
      <c r="L15" s="139" t="e">
        <f>+K15/K7</f>
        <v>#DIV/0!</v>
      </c>
    </row>
    <row r="16" spans="2:12" x14ac:dyDescent="0.2">
      <c r="B16" s="31"/>
      <c r="C16" s="30"/>
      <c r="D16" s="138"/>
      <c r="E16" s="30"/>
      <c r="F16" s="138"/>
      <c r="G16" s="30"/>
      <c r="H16" s="138"/>
      <c r="I16" s="30"/>
      <c r="J16" s="138"/>
      <c r="K16" s="30"/>
      <c r="L16" s="138"/>
    </row>
    <row r="17" spans="2:12" x14ac:dyDescent="0.2">
      <c r="B17" s="31" t="s">
        <v>29</v>
      </c>
      <c r="C17" s="28">
        <f>'CE riclassificato'!B56</f>
        <v>0</v>
      </c>
      <c r="D17" s="138" t="e">
        <f>+C17/C7</f>
        <v>#DIV/0!</v>
      </c>
      <c r="E17" s="28">
        <f>'CE riclassificato'!D56</f>
        <v>0</v>
      </c>
      <c r="F17" s="138" t="e">
        <f>+E17/E7</f>
        <v>#DIV/0!</v>
      </c>
      <c r="G17" s="28">
        <f>'CE riclassificato'!F56</f>
        <v>0</v>
      </c>
      <c r="H17" s="138" t="e">
        <f>+G17/G7</f>
        <v>#DIV/0!</v>
      </c>
      <c r="I17" s="28">
        <f>'CE riclassificato'!H56</f>
        <v>0</v>
      </c>
      <c r="J17" s="138" t="e">
        <f>+I17/I7</f>
        <v>#DIV/0!</v>
      </c>
      <c r="K17" s="28">
        <f>'CE riclassificato'!J56</f>
        <v>0</v>
      </c>
      <c r="L17" s="138" t="e">
        <f>+K17/K7</f>
        <v>#DIV/0!</v>
      </c>
    </row>
    <row r="18" spans="2:12" x14ac:dyDescent="0.2">
      <c r="B18" s="31"/>
      <c r="C18" s="30"/>
      <c r="D18" s="138"/>
      <c r="E18" s="30"/>
      <c r="F18" s="138"/>
      <c r="G18" s="30"/>
      <c r="H18" s="138"/>
      <c r="I18" s="30"/>
      <c r="J18" s="138"/>
      <c r="K18" s="30"/>
      <c r="L18" s="138"/>
    </row>
    <row r="19" spans="2:12" x14ac:dyDescent="0.2">
      <c r="B19" s="197" t="s">
        <v>30</v>
      </c>
      <c r="C19" s="29">
        <f>C15+C17</f>
        <v>0</v>
      </c>
      <c r="D19" s="139" t="e">
        <f>+C19/C7</f>
        <v>#DIV/0!</v>
      </c>
      <c r="E19" s="29">
        <f>E15+E17</f>
        <v>0</v>
      </c>
      <c r="F19" s="139" t="e">
        <f>+E19/E7</f>
        <v>#DIV/0!</v>
      </c>
      <c r="G19" s="29">
        <f>G15+G17</f>
        <v>0</v>
      </c>
      <c r="H19" s="139" t="e">
        <f>+G19/G7</f>
        <v>#DIV/0!</v>
      </c>
      <c r="I19" s="29">
        <f>I15+I17</f>
        <v>0</v>
      </c>
      <c r="J19" s="139" t="e">
        <f>+I19/I7</f>
        <v>#DIV/0!</v>
      </c>
      <c r="K19" s="29">
        <f>K15+K17</f>
        <v>0</v>
      </c>
      <c r="L19" s="139" t="e">
        <f>+K19/K7</f>
        <v>#DIV/0!</v>
      </c>
    </row>
    <row r="20" spans="2:12" x14ac:dyDescent="0.2">
      <c r="B20" s="31"/>
      <c r="C20" s="30"/>
      <c r="D20" s="138"/>
      <c r="E20" s="30"/>
      <c r="F20" s="138"/>
      <c r="G20" s="30"/>
      <c r="H20" s="138"/>
      <c r="I20" s="30"/>
      <c r="J20" s="138"/>
      <c r="K20" s="30"/>
      <c r="L20" s="138"/>
    </row>
    <row r="21" spans="2:12" x14ac:dyDescent="0.2">
      <c r="B21" s="31" t="s">
        <v>31</v>
      </c>
      <c r="C21" s="28">
        <f>'CE riclassificato'!B64</f>
        <v>0</v>
      </c>
      <c r="D21" s="138" t="e">
        <f>+C21/C7</f>
        <v>#DIV/0!</v>
      </c>
      <c r="E21" s="28">
        <f>'CE riclassificato'!D64</f>
        <v>0</v>
      </c>
      <c r="F21" s="138" t="e">
        <f>+E21/E7</f>
        <v>#DIV/0!</v>
      </c>
      <c r="G21" s="28">
        <f>'CE riclassificato'!F64</f>
        <v>0</v>
      </c>
      <c r="H21" s="138" t="e">
        <f>+G21/G7</f>
        <v>#DIV/0!</v>
      </c>
      <c r="I21" s="28">
        <f>'CE riclassificato'!H64</f>
        <v>0</v>
      </c>
      <c r="J21" s="138" t="e">
        <f>+I21/I7</f>
        <v>#DIV/0!</v>
      </c>
      <c r="K21" s="28">
        <f>'CE riclassificato'!J64</f>
        <v>0</v>
      </c>
      <c r="L21" s="138" t="e">
        <f>+K21/K7</f>
        <v>#DIV/0!</v>
      </c>
    </row>
    <row r="22" spans="2:12" x14ac:dyDescent="0.2">
      <c r="B22" s="31"/>
      <c r="C22" s="30"/>
      <c r="D22" s="138"/>
      <c r="E22" s="30"/>
      <c r="F22" s="138"/>
      <c r="G22" s="30"/>
      <c r="H22" s="138"/>
      <c r="I22" s="30"/>
      <c r="J22" s="138"/>
      <c r="K22" s="30"/>
      <c r="L22" s="138"/>
    </row>
    <row r="23" spans="2:12" x14ac:dyDescent="0.2">
      <c r="B23" s="197" t="s">
        <v>32</v>
      </c>
      <c r="C23" s="29">
        <f>C19+C21</f>
        <v>0</v>
      </c>
      <c r="D23" s="139" t="e">
        <f>+C23/C7</f>
        <v>#DIV/0!</v>
      </c>
      <c r="E23" s="29">
        <f>E19+E21</f>
        <v>0</v>
      </c>
      <c r="F23" s="139" t="e">
        <f>+E23/E7</f>
        <v>#DIV/0!</v>
      </c>
      <c r="G23" s="29">
        <f>G19+G21</f>
        <v>0</v>
      </c>
      <c r="H23" s="139" t="e">
        <f>+G23/G7</f>
        <v>#DIV/0!</v>
      </c>
      <c r="I23" s="29">
        <f>I19+I21</f>
        <v>0</v>
      </c>
      <c r="J23" s="139" t="e">
        <f>+I23/I7</f>
        <v>#DIV/0!</v>
      </c>
      <c r="K23" s="29">
        <f>K19+K21</f>
        <v>0</v>
      </c>
      <c r="L23" s="139" t="e">
        <f>+K23/K7</f>
        <v>#DIV/0!</v>
      </c>
    </row>
    <row r="24" spans="2:12" x14ac:dyDescent="0.2">
      <c r="B24" s="31"/>
      <c r="C24" s="30"/>
      <c r="D24" s="138"/>
      <c r="E24" s="30"/>
      <c r="F24" s="138"/>
      <c r="G24" s="30"/>
      <c r="H24" s="138"/>
      <c r="I24" s="30"/>
      <c r="J24" s="138"/>
      <c r="K24" s="30"/>
      <c r="L24" s="138"/>
    </row>
    <row r="25" spans="2:12" x14ac:dyDescent="0.2">
      <c r="B25" s="31" t="s">
        <v>33</v>
      </c>
      <c r="C25" s="28">
        <f>'CE riclassificato'!B81</f>
        <v>0</v>
      </c>
      <c r="D25" s="138" t="e">
        <f>+C25/C7</f>
        <v>#DIV/0!</v>
      </c>
      <c r="E25" s="28">
        <f>'CE riclassificato'!D81</f>
        <v>0</v>
      </c>
      <c r="F25" s="138" t="e">
        <f>+E25/E7</f>
        <v>#DIV/0!</v>
      </c>
      <c r="G25" s="28">
        <f>'CE riclassificato'!F81</f>
        <v>0</v>
      </c>
      <c r="H25" s="138" t="e">
        <f>+G25/G7</f>
        <v>#DIV/0!</v>
      </c>
      <c r="I25" s="28">
        <f>'CE riclassificato'!H81</f>
        <v>0</v>
      </c>
      <c r="J25" s="138" t="e">
        <f>+I25/I7</f>
        <v>#DIV/0!</v>
      </c>
      <c r="K25" s="28">
        <f>'CE riclassificato'!J81</f>
        <v>0</v>
      </c>
      <c r="L25" s="138" t="e">
        <f>+K25/K7</f>
        <v>#DIV/0!</v>
      </c>
    </row>
    <row r="26" spans="2:12" x14ac:dyDescent="0.2">
      <c r="B26" s="31"/>
      <c r="C26" s="30"/>
      <c r="D26" s="138"/>
      <c r="E26" s="30"/>
      <c r="F26" s="138"/>
      <c r="G26" s="30"/>
      <c r="H26" s="138"/>
      <c r="I26" s="30"/>
      <c r="J26" s="138"/>
      <c r="K26" s="30"/>
      <c r="L26" s="138"/>
    </row>
    <row r="27" spans="2:12" x14ac:dyDescent="0.2">
      <c r="B27" s="197" t="s">
        <v>34</v>
      </c>
      <c r="C27" s="29">
        <f>C23+C25</f>
        <v>0</v>
      </c>
      <c r="D27" s="139" t="e">
        <f>+C27/C7</f>
        <v>#DIV/0!</v>
      </c>
      <c r="E27" s="29">
        <f>E23+E25</f>
        <v>0</v>
      </c>
      <c r="F27" s="139" t="e">
        <f>+E27/E7</f>
        <v>#DIV/0!</v>
      </c>
      <c r="G27" s="29">
        <f>G23+G25</f>
        <v>0</v>
      </c>
      <c r="H27" s="139" t="e">
        <f>+G27/G7</f>
        <v>#DIV/0!</v>
      </c>
      <c r="I27" s="29">
        <f>I23+I25</f>
        <v>0</v>
      </c>
      <c r="J27" s="139" t="e">
        <f>+I27/I7</f>
        <v>#DIV/0!</v>
      </c>
      <c r="K27" s="29">
        <f>K23+K25</f>
        <v>0</v>
      </c>
      <c r="L27" s="139" t="e">
        <f>+K27/K7</f>
        <v>#DIV/0!</v>
      </c>
    </row>
    <row r="28" spans="2:12" x14ac:dyDescent="0.2"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2" x14ac:dyDescent="0.2">
      <c r="B29" s="31" t="s">
        <v>36</v>
      </c>
      <c r="C29" s="28">
        <f>'CE riclassificato'!B85</f>
        <v>0</v>
      </c>
      <c r="D29" s="138" t="e">
        <f>+C29/C27</f>
        <v>#DIV/0!</v>
      </c>
      <c r="E29" s="28">
        <f>'CE riclassificato'!D85</f>
        <v>0</v>
      </c>
      <c r="F29" s="138" t="e">
        <f>+E29/E27</f>
        <v>#DIV/0!</v>
      </c>
      <c r="G29" s="28">
        <f>'CE riclassificato'!F85</f>
        <v>0</v>
      </c>
      <c r="H29" s="138" t="e">
        <f>+G29/G27</f>
        <v>#DIV/0!</v>
      </c>
      <c r="I29" s="28">
        <f>'CE riclassificato'!H85</f>
        <v>0</v>
      </c>
      <c r="J29" s="138" t="e">
        <f>+I29/I27</f>
        <v>#DIV/0!</v>
      </c>
      <c r="K29" s="28">
        <f>'CE riclassificato'!J85</f>
        <v>0</v>
      </c>
      <c r="L29" s="138" t="e">
        <f>+K29/K27</f>
        <v>#DIV/0!</v>
      </c>
    </row>
    <row r="30" spans="2:12" x14ac:dyDescent="0.2"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 x14ac:dyDescent="0.2">
      <c r="B31" s="197" t="s">
        <v>35</v>
      </c>
      <c r="C31" s="29">
        <f>C27-C29</f>
        <v>0</v>
      </c>
      <c r="D31" s="139" t="e">
        <f>+C31/C7</f>
        <v>#DIV/0!</v>
      </c>
      <c r="E31" s="29">
        <f>E27-E29</f>
        <v>0</v>
      </c>
      <c r="F31" s="139" t="e">
        <f>+E31/E7</f>
        <v>#DIV/0!</v>
      </c>
      <c r="G31" s="29">
        <f>G27-G29</f>
        <v>0</v>
      </c>
      <c r="H31" s="139" t="e">
        <f>+G31/G7</f>
        <v>#DIV/0!</v>
      </c>
      <c r="I31" s="29">
        <f>I27-I29</f>
        <v>0</v>
      </c>
      <c r="J31" s="139" t="e">
        <f>+I31/I7</f>
        <v>#DIV/0!</v>
      </c>
      <c r="K31" s="29">
        <f>K27-K29</f>
        <v>0</v>
      </c>
      <c r="L31" s="139" t="e">
        <f>+K31/K7</f>
        <v>#DIV/0!</v>
      </c>
    </row>
    <row r="32" spans="2:12" x14ac:dyDescent="0.2">
      <c r="B32" s="198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2:12" x14ac:dyDescent="0.2">
      <c r="B33" s="33"/>
      <c r="C33" s="207">
        <f>+C31-'CE civilistico'!C80</f>
        <v>0</v>
      </c>
      <c r="D33" s="103"/>
      <c r="E33" s="207">
        <f>+E31-'CE civilistico'!E80</f>
        <v>0</v>
      </c>
      <c r="F33" s="103"/>
      <c r="G33" s="207">
        <f>+G31-'CE civilistico'!G80</f>
        <v>0</v>
      </c>
      <c r="H33" s="103"/>
      <c r="I33" s="207">
        <f>+I31-'CE civilistico'!I80</f>
        <v>0</v>
      </c>
      <c r="J33" s="103"/>
      <c r="K33" s="207">
        <f>+K31-'CE civilistico'!K80</f>
        <v>0</v>
      </c>
      <c r="L33" s="103"/>
    </row>
    <row r="34" spans="2:12" x14ac:dyDescent="0.2">
      <c r="B34" s="3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6" spans="2:12" x14ac:dyDescent="0.2">
      <c r="B36" t="str">
        <f>B1</f>
        <v>denominazione sociale</v>
      </c>
    </row>
    <row r="37" spans="2:12" ht="15" x14ac:dyDescent="0.25">
      <c r="B37" s="199" t="s">
        <v>37</v>
      </c>
      <c r="C37" s="195">
        <f>C3</f>
        <v>0</v>
      </c>
      <c r="D37" s="195"/>
      <c r="E37" s="195">
        <f>E3</f>
        <v>1</v>
      </c>
      <c r="F37" s="195"/>
      <c r="G37" s="195">
        <f>G3</f>
        <v>2</v>
      </c>
      <c r="H37" s="195"/>
      <c r="I37" s="195">
        <f>I3</f>
        <v>3</v>
      </c>
      <c r="J37" s="195"/>
      <c r="K37" s="195">
        <f>K3</f>
        <v>4</v>
      </c>
      <c r="L37" s="195"/>
    </row>
    <row r="38" spans="2:12" x14ac:dyDescent="0.2">
      <c r="B38" s="117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2:12" x14ac:dyDescent="0.2">
      <c r="B39" s="118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2:12" x14ac:dyDescent="0.2">
      <c r="B40" s="118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2:12" x14ac:dyDescent="0.2">
      <c r="B41" s="135" t="s">
        <v>24</v>
      </c>
      <c r="C41" s="136">
        <f>C7</f>
        <v>0</v>
      </c>
      <c r="D41" s="139" t="e">
        <f>+C41/C41</f>
        <v>#DIV/0!</v>
      </c>
      <c r="E41" s="136">
        <f>E7</f>
        <v>0</v>
      </c>
      <c r="F41" s="139" t="e">
        <f>+E41/E41</f>
        <v>#DIV/0!</v>
      </c>
      <c r="G41" s="136">
        <f>G7</f>
        <v>0</v>
      </c>
      <c r="H41" s="139" t="e">
        <f>+G41/G41</f>
        <v>#DIV/0!</v>
      </c>
      <c r="I41" s="136">
        <f>I7</f>
        <v>0</v>
      </c>
      <c r="J41" s="139" t="e">
        <f>+I41/I41</f>
        <v>#DIV/0!</v>
      </c>
      <c r="K41" s="136">
        <f>K7</f>
        <v>0</v>
      </c>
      <c r="L41" s="139" t="e">
        <f>+K41/K41</f>
        <v>#DIV/0!</v>
      </c>
    </row>
    <row r="42" spans="2:12" x14ac:dyDescent="0.2">
      <c r="B42" s="118"/>
      <c r="C42" s="28"/>
      <c r="D42" s="138"/>
      <c r="E42" s="28"/>
      <c r="F42" s="138"/>
      <c r="G42" s="28"/>
      <c r="H42" s="138"/>
      <c r="I42" s="28"/>
      <c r="J42" s="138"/>
      <c r="K42" s="28"/>
      <c r="L42" s="138"/>
    </row>
    <row r="43" spans="2:12" x14ac:dyDescent="0.2">
      <c r="B43" s="118" t="s">
        <v>475</v>
      </c>
      <c r="C43" s="28">
        <f>+'CE civilistico'!C14+'CE civilistico'!C34-'CE civilistico'!C5-'CE civilistico'!C6-'CE civilistico'!C7</f>
        <v>0</v>
      </c>
      <c r="D43" s="138" t="e">
        <f>+C43/C$41</f>
        <v>#DIV/0!</v>
      </c>
      <c r="E43" s="28">
        <f>+'CE civilistico'!E14+'CE civilistico'!E34-'CE civilistico'!E5-'CE civilistico'!E6-'CE civilistico'!E7</f>
        <v>0</v>
      </c>
      <c r="F43" s="138" t="e">
        <f>+E43/E$41</f>
        <v>#DIV/0!</v>
      </c>
      <c r="G43" s="28">
        <f>+'CE civilistico'!G14+'CE civilistico'!G34-'CE civilistico'!G5-'CE civilistico'!G6-'CE civilistico'!G7</f>
        <v>0</v>
      </c>
      <c r="H43" s="138" t="e">
        <f>+G43/G$41</f>
        <v>#DIV/0!</v>
      </c>
      <c r="I43" s="28">
        <f>+'CE civilistico'!I14+'CE civilistico'!I34-'CE civilistico'!I5-'CE civilistico'!I6-'CE civilistico'!I7</f>
        <v>0</v>
      </c>
      <c r="J43" s="138" t="e">
        <f>+I43/I$41</f>
        <v>#DIV/0!</v>
      </c>
      <c r="K43" s="28">
        <f>+'CE civilistico'!K14+'CE civilistico'!K34-'CE civilistico'!K5-'CE civilistico'!K6-'CE civilistico'!K7</f>
        <v>0</v>
      </c>
      <c r="L43" s="138" t="e">
        <f>+K43/K$41</f>
        <v>#DIV/0!</v>
      </c>
    </row>
    <row r="44" spans="2:12" x14ac:dyDescent="0.2">
      <c r="B44" s="118"/>
      <c r="C44" s="28"/>
      <c r="D44" s="138"/>
      <c r="E44" s="28"/>
      <c r="F44" s="138"/>
      <c r="G44" s="28"/>
      <c r="H44" s="138"/>
      <c r="I44" s="28"/>
      <c r="J44" s="138"/>
      <c r="K44" s="28"/>
      <c r="L44" s="138"/>
    </row>
    <row r="45" spans="2:12" x14ac:dyDescent="0.2">
      <c r="B45" s="118" t="s">
        <v>476</v>
      </c>
      <c r="C45" s="28">
        <f>+'CE civilistico'!C16+'CE civilistico'!C17+'CE civilistico'!C18</f>
        <v>0</v>
      </c>
      <c r="D45" s="138" t="e">
        <f>+C45/C$41</f>
        <v>#DIV/0!</v>
      </c>
      <c r="E45" s="28">
        <f>+'CE civilistico'!E16+'CE civilistico'!E17+'CE civilistico'!E18</f>
        <v>0</v>
      </c>
      <c r="F45" s="138" t="e">
        <f>+E45/E$41</f>
        <v>#DIV/0!</v>
      </c>
      <c r="G45" s="28">
        <f>+'CE civilistico'!G16+'CE civilistico'!G17+'CE civilistico'!G18</f>
        <v>0</v>
      </c>
      <c r="H45" s="138" t="e">
        <f>+G45/G$41</f>
        <v>#DIV/0!</v>
      </c>
      <c r="I45" s="28">
        <f>+'CE civilistico'!I16+'CE civilistico'!I17+'CE civilistico'!I18</f>
        <v>0</v>
      </c>
      <c r="J45" s="138" t="e">
        <f>+I45/I$41</f>
        <v>#DIV/0!</v>
      </c>
      <c r="K45" s="28">
        <f>+'CE civilistico'!K16+'CE civilistico'!K17+'CE civilistico'!K18</f>
        <v>0</v>
      </c>
      <c r="L45" s="138" t="e">
        <f>+K45/K$41</f>
        <v>#DIV/0!</v>
      </c>
    </row>
    <row r="46" spans="2:12" x14ac:dyDescent="0.2">
      <c r="B46" s="118"/>
      <c r="C46" s="28"/>
      <c r="D46" s="138"/>
      <c r="E46" s="28"/>
      <c r="F46" s="138"/>
      <c r="G46" s="28"/>
      <c r="H46" s="138"/>
      <c r="I46" s="28"/>
      <c r="J46" s="138"/>
      <c r="K46" s="28"/>
      <c r="L46" s="138"/>
    </row>
    <row r="47" spans="2:12" x14ac:dyDescent="0.2">
      <c r="B47" s="118" t="s">
        <v>477</v>
      </c>
      <c r="C47" s="28">
        <f>+'CE civilistico'!C19</f>
        <v>0</v>
      </c>
      <c r="D47" s="138" t="e">
        <f>+C47/C$41</f>
        <v>#DIV/0!</v>
      </c>
      <c r="E47" s="28">
        <f>+'CE civilistico'!E19</f>
        <v>0</v>
      </c>
      <c r="F47" s="138" t="e">
        <f>+E47/E$41</f>
        <v>#DIV/0!</v>
      </c>
      <c r="G47" s="28">
        <f>+'CE civilistico'!G19</f>
        <v>0</v>
      </c>
      <c r="H47" s="138" t="e">
        <f>+G47/G$41</f>
        <v>#DIV/0!</v>
      </c>
      <c r="I47" s="28">
        <f>+'CE civilistico'!I19</f>
        <v>0</v>
      </c>
      <c r="J47" s="138" t="e">
        <f>+I47/I$41</f>
        <v>#DIV/0!</v>
      </c>
      <c r="K47" s="28">
        <f>+'CE civilistico'!K19</f>
        <v>0</v>
      </c>
      <c r="L47" s="138" t="e">
        <f>+K47/K$41</f>
        <v>#DIV/0!</v>
      </c>
    </row>
    <row r="48" spans="2:12" x14ac:dyDescent="0.2">
      <c r="B48" s="118"/>
      <c r="C48" s="30"/>
      <c r="D48" s="138"/>
      <c r="E48" s="30"/>
      <c r="F48" s="138"/>
      <c r="G48" s="30"/>
      <c r="H48" s="138"/>
      <c r="I48" s="30"/>
      <c r="J48" s="138"/>
      <c r="K48" s="30"/>
      <c r="L48" s="138"/>
    </row>
    <row r="49" spans="2:12" x14ac:dyDescent="0.2">
      <c r="B49" s="118" t="s">
        <v>478</v>
      </c>
      <c r="C49" s="28">
        <f>+'CE civilistico'!C26+'CE civilistico'!C27+'CE civilistico'!C29+'CE civilistico'!C32+'CE civilistico'!C35+'CE civilistico'!C37</f>
        <v>0</v>
      </c>
      <c r="D49" s="138" t="e">
        <f>+C49/C$41</f>
        <v>#DIV/0!</v>
      </c>
      <c r="E49" s="28">
        <f>+'CE civilistico'!E26+'CE civilistico'!E27+'CE civilistico'!E29+'CE civilistico'!E32+'CE civilistico'!E35+'CE civilistico'!E37</f>
        <v>0</v>
      </c>
      <c r="F49" s="138" t="e">
        <f>+E49/E$41</f>
        <v>#DIV/0!</v>
      </c>
      <c r="G49" s="28">
        <f>+'CE civilistico'!G26+'CE civilistico'!G27+'CE civilistico'!G29+'CE civilistico'!G32+'CE civilistico'!G35+'CE civilistico'!G37</f>
        <v>0</v>
      </c>
      <c r="H49" s="138" t="e">
        <f>+G49/G$41</f>
        <v>#DIV/0!</v>
      </c>
      <c r="I49" s="28">
        <f>+'CE civilistico'!I26+'CE civilistico'!I27+'CE civilistico'!I29+'CE civilistico'!I32+'CE civilistico'!I35+'CE civilistico'!I37</f>
        <v>0</v>
      </c>
      <c r="J49" s="138" t="e">
        <f>+I49/I$41</f>
        <v>#DIV/0!</v>
      </c>
      <c r="K49" s="28">
        <f>+'CE civilistico'!K26+'CE civilistico'!K27+'CE civilistico'!K29+'CE civilistico'!K32+'CE civilistico'!K35+'CE civilistico'!K37</f>
        <v>0</v>
      </c>
      <c r="L49" s="138" t="e">
        <f>+K49/K$41</f>
        <v>#DIV/0!</v>
      </c>
    </row>
    <row r="50" spans="2:12" x14ac:dyDescent="0.2">
      <c r="B50" s="118"/>
      <c r="C50" s="30"/>
      <c r="D50" s="138"/>
      <c r="E50" s="30"/>
      <c r="F50" s="138"/>
      <c r="G50" s="30"/>
      <c r="H50" s="138"/>
      <c r="I50" s="30"/>
      <c r="J50" s="138"/>
      <c r="K50" s="30"/>
      <c r="L50" s="138"/>
    </row>
    <row r="51" spans="2:12" x14ac:dyDescent="0.2">
      <c r="B51" s="118" t="s">
        <v>479</v>
      </c>
      <c r="C51" s="28">
        <f>+'CE civilistico'!C40+'CE civilistico'!C41</f>
        <v>0</v>
      </c>
      <c r="D51" s="138" t="e">
        <f>+C51/C$41</f>
        <v>#DIV/0!</v>
      </c>
      <c r="E51" s="28">
        <f>+'CE civilistico'!E40+'CE civilistico'!E41</f>
        <v>0</v>
      </c>
      <c r="F51" s="138" t="e">
        <f>+E51/E$41</f>
        <v>#DIV/0!</v>
      </c>
      <c r="G51" s="28">
        <f>+'CE civilistico'!G40+'CE civilistico'!G41</f>
        <v>0</v>
      </c>
      <c r="H51" s="138" t="e">
        <f>+G51/G$41</f>
        <v>#DIV/0!</v>
      </c>
      <c r="I51" s="28">
        <f>+'CE civilistico'!I40+'CE civilistico'!I41</f>
        <v>0</v>
      </c>
      <c r="J51" s="138" t="e">
        <f>+I51/I$41</f>
        <v>#DIV/0!</v>
      </c>
      <c r="K51" s="28">
        <f>+'CE civilistico'!K40+'CE civilistico'!K41</f>
        <v>0</v>
      </c>
      <c r="L51" s="138" t="e">
        <f>+K51/K$41</f>
        <v>#DIV/0!</v>
      </c>
    </row>
    <row r="52" spans="2:12" x14ac:dyDescent="0.2">
      <c r="B52" s="118"/>
      <c r="C52" s="30"/>
      <c r="D52" s="138"/>
      <c r="E52" s="30"/>
      <c r="F52" s="138"/>
      <c r="G52" s="30"/>
      <c r="H52" s="138"/>
      <c r="I52" s="30"/>
      <c r="J52" s="138"/>
      <c r="K52" s="30"/>
      <c r="L52" s="138"/>
    </row>
    <row r="53" spans="2:12" x14ac:dyDescent="0.2">
      <c r="B53" s="135" t="s">
        <v>38</v>
      </c>
      <c r="C53" s="136">
        <f>SUM(C43:C52)</f>
        <v>0</v>
      </c>
      <c r="D53" s="139" t="e">
        <f>+C53/C$41</f>
        <v>#DIV/0!</v>
      </c>
      <c r="E53" s="136">
        <f>SUM(E43:E52)</f>
        <v>0</v>
      </c>
      <c r="F53" s="139" t="e">
        <f>+E53/E$41</f>
        <v>#DIV/0!</v>
      </c>
      <c r="G53" s="136">
        <f>SUM(G43:G52)</f>
        <v>0</v>
      </c>
      <c r="H53" s="139" t="e">
        <f>+G53/G$41</f>
        <v>#DIV/0!</v>
      </c>
      <c r="I53" s="136">
        <f>SUM(I43:I52)</f>
        <v>0</v>
      </c>
      <c r="J53" s="139" t="e">
        <f>+I53/I$41</f>
        <v>#DIV/0!</v>
      </c>
      <c r="K53" s="136">
        <f>SUM(K43:K52)</f>
        <v>0</v>
      </c>
      <c r="L53" s="139" t="e">
        <f>+K53/K$41</f>
        <v>#DIV/0!</v>
      </c>
    </row>
    <row r="54" spans="2:12" x14ac:dyDescent="0.2">
      <c r="B54" s="118"/>
      <c r="C54" s="30"/>
      <c r="D54" s="139"/>
      <c r="E54" s="30"/>
      <c r="F54" s="139"/>
      <c r="G54" s="30"/>
      <c r="H54" s="139"/>
      <c r="I54" s="30"/>
      <c r="J54" s="139"/>
      <c r="K54" s="30"/>
      <c r="L54" s="139"/>
    </row>
    <row r="55" spans="2:12" x14ac:dyDescent="0.2">
      <c r="B55" s="120" t="s">
        <v>28</v>
      </c>
      <c r="C55" s="29">
        <f>C41-C53</f>
        <v>0</v>
      </c>
      <c r="D55" s="139" t="e">
        <f>+C55/C$41</f>
        <v>#DIV/0!</v>
      </c>
      <c r="E55" s="29">
        <f>E41-E53</f>
        <v>0</v>
      </c>
      <c r="F55" s="139" t="e">
        <f>+E55/E$41</f>
        <v>#DIV/0!</v>
      </c>
      <c r="G55" s="29">
        <f>G41-G53</f>
        <v>0</v>
      </c>
      <c r="H55" s="139" t="e">
        <f>+G55/G$41</f>
        <v>#DIV/0!</v>
      </c>
      <c r="I55" s="29">
        <f>I41-I53</f>
        <v>0</v>
      </c>
      <c r="J55" s="139" t="e">
        <f>+I55/I$41</f>
        <v>#DIV/0!</v>
      </c>
      <c r="K55" s="29">
        <f>K41-K53</f>
        <v>0</v>
      </c>
      <c r="L55" s="139" t="e">
        <f>+K55/K$41</f>
        <v>#DIV/0!</v>
      </c>
    </row>
    <row r="56" spans="2:12" x14ac:dyDescent="0.2">
      <c r="B56" s="124"/>
      <c r="C56" s="82"/>
      <c r="D56" s="82"/>
      <c r="E56" s="82"/>
      <c r="F56" s="82"/>
      <c r="G56" s="82"/>
      <c r="H56" s="82"/>
      <c r="I56" s="82"/>
      <c r="J56" s="82"/>
      <c r="K56" s="82"/>
      <c r="L56" s="82"/>
    </row>
    <row r="57" spans="2:12" x14ac:dyDescent="0.2">
      <c r="C57" s="6">
        <f>+C55-C15</f>
        <v>0</v>
      </c>
      <c r="E57" s="6">
        <f>+E55-E15</f>
        <v>0</v>
      </c>
      <c r="G57" s="6">
        <f>+G55-G15</f>
        <v>0</v>
      </c>
      <c r="I57" s="6">
        <f>+I55-I15</f>
        <v>0</v>
      </c>
      <c r="K57" s="6">
        <f>+K55-K15</f>
        <v>0</v>
      </c>
    </row>
    <row r="59" spans="2:12" x14ac:dyDescent="0.2">
      <c r="B59" t="str">
        <f>B1</f>
        <v>denominazione sociale</v>
      </c>
    </row>
    <row r="60" spans="2:12" ht="15" x14ac:dyDescent="0.25">
      <c r="B60" s="196" t="s">
        <v>39</v>
      </c>
      <c r="C60" s="195">
        <f>C37</f>
        <v>0</v>
      </c>
      <c r="D60" s="195"/>
      <c r="E60" s="195">
        <f>E37</f>
        <v>1</v>
      </c>
      <c r="F60" s="195"/>
      <c r="G60" s="195">
        <f>G37</f>
        <v>2</v>
      </c>
      <c r="H60" s="195"/>
      <c r="I60" s="195">
        <f>I37</f>
        <v>3</v>
      </c>
      <c r="J60" s="195"/>
      <c r="K60" s="195">
        <f>K37</f>
        <v>4</v>
      </c>
      <c r="L60" s="195"/>
    </row>
    <row r="61" spans="2:12" x14ac:dyDescent="0.2">
      <c r="B61" s="27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2:12" x14ac:dyDescent="0.2">
      <c r="B62" s="31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2:12" x14ac:dyDescent="0.2">
      <c r="B63" s="31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2:12" x14ac:dyDescent="0.2">
      <c r="B64" s="200" t="s">
        <v>24</v>
      </c>
      <c r="C64" s="136">
        <f>C41</f>
        <v>0</v>
      </c>
      <c r="D64" s="139" t="e">
        <f>+C64/C$64</f>
        <v>#DIV/0!</v>
      </c>
      <c r="E64" s="136">
        <f>E41</f>
        <v>0</v>
      </c>
      <c r="F64" s="139" t="e">
        <f>+E64/E$64</f>
        <v>#DIV/0!</v>
      </c>
      <c r="G64" s="136">
        <f>G41</f>
        <v>0</v>
      </c>
      <c r="H64" s="139" t="e">
        <f>+G64/G$64</f>
        <v>#DIV/0!</v>
      </c>
      <c r="I64" s="136">
        <f>I41</f>
        <v>0</v>
      </c>
      <c r="J64" s="139" t="e">
        <f>+I64/I$64</f>
        <v>#DIV/0!</v>
      </c>
      <c r="K64" s="136">
        <f>K41</f>
        <v>0</v>
      </c>
      <c r="L64" s="139" t="e">
        <f>+K64/K$64</f>
        <v>#DIV/0!</v>
      </c>
    </row>
    <row r="65" spans="2:12" x14ac:dyDescent="0.2"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x14ac:dyDescent="0.2">
      <c r="B66" s="201" t="s">
        <v>475</v>
      </c>
      <c r="C66" s="28">
        <f>+'CE civilistico'!C14+'CE civilistico'!C34-'CE civilistico'!C5-'CE civilistico'!C6-'CE civilistico'!C7</f>
        <v>0</v>
      </c>
      <c r="D66" s="138" t="e">
        <f>+C66/C$64</f>
        <v>#DIV/0!</v>
      </c>
      <c r="E66" s="28">
        <f>+'CE civilistico'!E14+'CE civilistico'!E34-'CE civilistico'!E5-'CE civilistico'!E6-'CE civilistico'!E7</f>
        <v>0</v>
      </c>
      <c r="F66" s="138" t="e">
        <f>+E66/E$64</f>
        <v>#DIV/0!</v>
      </c>
      <c r="G66" s="28">
        <f>+'CE civilistico'!G14+'CE civilistico'!G34-'CE civilistico'!G5-'CE civilistico'!G6-'CE civilistico'!G7</f>
        <v>0</v>
      </c>
      <c r="H66" s="138" t="e">
        <f>+G66/G$64</f>
        <v>#DIV/0!</v>
      </c>
      <c r="I66" s="28">
        <f>+'CE civilistico'!I14+'CE civilistico'!I34-'CE civilistico'!I5-'CE civilistico'!I6-'CE civilistico'!I7</f>
        <v>0</v>
      </c>
      <c r="J66" s="138" t="e">
        <f>+I66/I$64</f>
        <v>#DIV/0!</v>
      </c>
      <c r="K66" s="28">
        <f>+'CE civilistico'!K14+'CE civilistico'!K34-'CE civilistico'!K5-'CE civilistico'!K6-'CE civilistico'!K7</f>
        <v>0</v>
      </c>
      <c r="L66" s="138" t="e">
        <f>+K66/K$64</f>
        <v>#DIV/0!</v>
      </c>
    </row>
    <row r="67" spans="2:12" x14ac:dyDescent="0.2">
      <c r="B67" s="31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2:12" x14ac:dyDescent="0.2">
      <c r="B68" s="201" t="s">
        <v>481</v>
      </c>
      <c r="C68" s="28">
        <f>+'CE civilistico'!C16+'CE civilistico'!C17</f>
        <v>0</v>
      </c>
      <c r="D68" s="138" t="e">
        <f>+C68/C$64</f>
        <v>#DIV/0!</v>
      </c>
      <c r="E68" s="28">
        <f>+'CE civilistico'!E16+'CE civilistico'!E17</f>
        <v>0</v>
      </c>
      <c r="F68" s="138" t="e">
        <f>+E68/E$64</f>
        <v>#DIV/0!</v>
      </c>
      <c r="G68" s="28">
        <f>+'CE civilistico'!G16+'CE civilistico'!G17</f>
        <v>0</v>
      </c>
      <c r="H68" s="138" t="e">
        <f>+G68/G$64</f>
        <v>#DIV/0!</v>
      </c>
      <c r="I68" s="28">
        <f>+'CE civilistico'!I16+'CE civilistico'!I17</f>
        <v>0</v>
      </c>
      <c r="J68" s="138" t="e">
        <f>+I68/I$64</f>
        <v>#DIV/0!</v>
      </c>
      <c r="K68" s="28">
        <f>+'CE civilistico'!K16+'CE civilistico'!K17</f>
        <v>0</v>
      </c>
      <c r="L68" s="138" t="e">
        <f>+K68/K$64</f>
        <v>#DIV/0!</v>
      </c>
    </row>
    <row r="69" spans="2:12" x14ac:dyDescent="0.2">
      <c r="B69" s="31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x14ac:dyDescent="0.2">
      <c r="B70" s="201" t="s">
        <v>482</v>
      </c>
      <c r="C70" s="28">
        <f>+'CE civilistico'!C18</f>
        <v>0</v>
      </c>
      <c r="D70" s="138" t="e">
        <f>+C70/C$64</f>
        <v>#DIV/0!</v>
      </c>
      <c r="E70" s="28">
        <f>+'CE civilistico'!E18</f>
        <v>0</v>
      </c>
      <c r="F70" s="138" t="e">
        <f>+E70/E$64</f>
        <v>#DIV/0!</v>
      </c>
      <c r="G70" s="28">
        <f>+'CE civilistico'!G18</f>
        <v>0</v>
      </c>
      <c r="H70" s="138" t="e">
        <f>+G70/G$64</f>
        <v>#DIV/0!</v>
      </c>
      <c r="I70" s="28">
        <f>+'CE civilistico'!I18</f>
        <v>0</v>
      </c>
      <c r="J70" s="138" t="e">
        <f>+I70/I$64</f>
        <v>#DIV/0!</v>
      </c>
      <c r="K70" s="28">
        <f>+'CE civilistico'!K18</f>
        <v>0</v>
      </c>
      <c r="L70" s="138" t="e">
        <f>+K70/K$64</f>
        <v>#DIV/0!</v>
      </c>
    </row>
    <row r="71" spans="2:12" x14ac:dyDescent="0.2">
      <c r="B71" s="31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x14ac:dyDescent="0.2">
      <c r="B72" s="201" t="s">
        <v>480</v>
      </c>
      <c r="C72" s="28">
        <f>+'CE civilistico'!C32</f>
        <v>0</v>
      </c>
      <c r="D72" s="138" t="e">
        <f>+C72/C$64</f>
        <v>#DIV/0!</v>
      </c>
      <c r="E72" s="28">
        <f>+'CE civilistico'!E32</f>
        <v>0</v>
      </c>
      <c r="F72" s="138" t="e">
        <f>+E72/E$64</f>
        <v>#DIV/0!</v>
      </c>
      <c r="G72" s="28">
        <f>+'CE civilistico'!G32</f>
        <v>0</v>
      </c>
      <c r="H72" s="138" t="e">
        <f>+G72/G$64</f>
        <v>#DIV/0!</v>
      </c>
      <c r="I72" s="28">
        <f>+'CE civilistico'!I32</f>
        <v>0</v>
      </c>
      <c r="J72" s="138" t="e">
        <f>+I72/I$64</f>
        <v>#DIV/0!</v>
      </c>
      <c r="K72" s="28">
        <f>+'CE civilistico'!K32</f>
        <v>0</v>
      </c>
      <c r="L72" s="138" t="e">
        <f>+K72/K$64</f>
        <v>#DIV/0!</v>
      </c>
    </row>
    <row r="73" spans="2:12" x14ac:dyDescent="0.2">
      <c r="B73" s="31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x14ac:dyDescent="0.2">
      <c r="B74" s="31" t="s">
        <v>479</v>
      </c>
      <c r="C74" s="28">
        <f>+'CE civilistico'!C40+'CE civilistico'!C41</f>
        <v>0</v>
      </c>
      <c r="D74" s="138" t="e">
        <f>+C74/C$64</f>
        <v>#DIV/0!</v>
      </c>
      <c r="E74" s="28">
        <f>+'CE civilistico'!E40+'CE civilistico'!E41</f>
        <v>0</v>
      </c>
      <c r="F74" s="138" t="e">
        <f>+E74/E$64</f>
        <v>#DIV/0!</v>
      </c>
      <c r="G74" s="28">
        <f>+'CE civilistico'!G40+'CE civilistico'!G41</f>
        <v>0</v>
      </c>
      <c r="H74" s="138" t="e">
        <f>+G74/G$64</f>
        <v>#DIV/0!</v>
      </c>
      <c r="I74" s="28">
        <f>+'CE civilistico'!I40+'CE civilistico'!I41</f>
        <v>0</v>
      </c>
      <c r="J74" s="138" t="e">
        <f>+I74/I$64</f>
        <v>#DIV/0!</v>
      </c>
      <c r="K74" s="28">
        <f>+'CE civilistico'!K40+'CE civilistico'!K41</f>
        <v>0</v>
      </c>
      <c r="L74" s="138" t="e">
        <f>+K74/K$64</f>
        <v>#DIV/0!</v>
      </c>
    </row>
    <row r="75" spans="2:12" x14ac:dyDescent="0.2">
      <c r="B75" s="31"/>
      <c r="C75" s="137"/>
      <c r="D75" s="137"/>
      <c r="E75" s="137"/>
      <c r="F75" s="137"/>
      <c r="G75" s="137"/>
      <c r="H75" s="137"/>
      <c r="I75" s="137"/>
      <c r="J75" s="137"/>
      <c r="K75" s="137"/>
      <c r="L75" s="137"/>
    </row>
    <row r="76" spans="2:12" x14ac:dyDescent="0.2">
      <c r="B76" s="31" t="s">
        <v>40</v>
      </c>
      <c r="C76" s="28">
        <f>SUM(C66:C75)</f>
        <v>0</v>
      </c>
      <c r="D76" s="138" t="e">
        <f>+C76/C$64</f>
        <v>#DIV/0!</v>
      </c>
      <c r="E76" s="28">
        <f>SUM(E66:E75)</f>
        <v>0</v>
      </c>
      <c r="F76" s="138" t="e">
        <f>+E76/E$64</f>
        <v>#DIV/0!</v>
      </c>
      <c r="G76" s="28">
        <f>SUM(G66:G75)</f>
        <v>0</v>
      </c>
      <c r="H76" s="138" t="e">
        <f>+G76/G$64</f>
        <v>#DIV/0!</v>
      </c>
      <c r="I76" s="28">
        <f>SUM(I66:I75)</f>
        <v>0</v>
      </c>
      <c r="J76" s="138" t="e">
        <f>+I76/I$64</f>
        <v>#DIV/0!</v>
      </c>
      <c r="K76" s="28">
        <f>SUM(K66:K75)</f>
        <v>0</v>
      </c>
      <c r="L76" s="138" t="e">
        <f>+K76/K$64</f>
        <v>#DIV/0!</v>
      </c>
    </row>
    <row r="77" spans="2:12" x14ac:dyDescent="0.2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2:12" x14ac:dyDescent="0.2">
      <c r="B78" s="200" t="s">
        <v>41</v>
      </c>
      <c r="C78" s="136">
        <f>C64-C76</f>
        <v>0</v>
      </c>
      <c r="D78" s="139" t="e">
        <f>+C78/C$64</f>
        <v>#DIV/0!</v>
      </c>
      <c r="E78" s="136">
        <f>E64-E76</f>
        <v>0</v>
      </c>
      <c r="F78" s="139" t="e">
        <f>+E78/E$64</f>
        <v>#DIV/0!</v>
      </c>
      <c r="G78" s="136">
        <f>G64-G76</f>
        <v>0</v>
      </c>
      <c r="H78" s="139" t="e">
        <f>+G78/G$64</f>
        <v>#DIV/0!</v>
      </c>
      <c r="I78" s="136">
        <f>I64-I76</f>
        <v>0</v>
      </c>
      <c r="J78" s="139" t="e">
        <f>+I78/I$64</f>
        <v>#DIV/0!</v>
      </c>
      <c r="K78" s="136">
        <f>K64-K76</f>
        <v>0</v>
      </c>
      <c r="L78" s="139" t="e">
        <f>+K78/K$64</f>
        <v>#DIV/0!</v>
      </c>
    </row>
    <row r="79" spans="2:12" x14ac:dyDescent="0.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2:12" x14ac:dyDescent="0.2">
      <c r="B80" s="31" t="s">
        <v>42</v>
      </c>
      <c r="C80" s="28">
        <f>'CE civilistico'!C19</f>
        <v>0</v>
      </c>
      <c r="D80" s="138" t="e">
        <f>+C80/C$64</f>
        <v>#DIV/0!</v>
      </c>
      <c r="E80" s="28">
        <f>'CE civilistico'!E19</f>
        <v>0</v>
      </c>
      <c r="F80" s="138" t="e">
        <f>+E80/E$64</f>
        <v>#DIV/0!</v>
      </c>
      <c r="G80" s="28">
        <f>'CE civilistico'!G19</f>
        <v>0</v>
      </c>
      <c r="H80" s="138" t="e">
        <f>+G80/G$64</f>
        <v>#DIV/0!</v>
      </c>
      <c r="I80" s="28">
        <f>'CE civilistico'!I19</f>
        <v>0</v>
      </c>
      <c r="J80" s="138" t="e">
        <f>+I80/I$64</f>
        <v>#DIV/0!</v>
      </c>
      <c r="K80" s="28">
        <f>'CE civilistico'!K19</f>
        <v>0</v>
      </c>
      <c r="L80" s="138" t="e">
        <f>+K80/K$64</f>
        <v>#DIV/0!</v>
      </c>
    </row>
    <row r="81" spans="2:12" x14ac:dyDescent="0.2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2:12" x14ac:dyDescent="0.2">
      <c r="B82" s="197" t="s">
        <v>44</v>
      </c>
      <c r="C82" s="29">
        <f>C78-C80</f>
        <v>0</v>
      </c>
      <c r="D82" s="139" t="e">
        <f>+C82/C$64</f>
        <v>#DIV/0!</v>
      </c>
      <c r="E82" s="29">
        <f>E78-E80</f>
        <v>0</v>
      </c>
      <c r="F82" s="139" t="e">
        <f>+E82/E$64</f>
        <v>#DIV/0!</v>
      </c>
      <c r="G82" s="29">
        <f>G78-G80</f>
        <v>0</v>
      </c>
      <c r="H82" s="139" t="e">
        <f>+G82/G$64</f>
        <v>#DIV/0!</v>
      </c>
      <c r="I82" s="29">
        <f>I78-I80</f>
        <v>0</v>
      </c>
      <c r="J82" s="139" t="e">
        <f>+I82/I$64</f>
        <v>#DIV/0!</v>
      </c>
      <c r="K82" s="29">
        <f>K78-K80</f>
        <v>0</v>
      </c>
      <c r="L82" s="139" t="e">
        <f>+K82/K$64</f>
        <v>#DIV/0!</v>
      </c>
    </row>
    <row r="83" spans="2:12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2:12" x14ac:dyDescent="0.2">
      <c r="B84" s="31" t="s">
        <v>487</v>
      </c>
      <c r="C84" s="28">
        <f>'CE civilistico'!C26+'CE civilistico'!C27+'CE civilistico'!C29+'CE civilistico'!C35+'CE civilistico'!C37</f>
        <v>0</v>
      </c>
      <c r="D84" s="138" t="e">
        <f>+C84/C$64</f>
        <v>#DIV/0!</v>
      </c>
      <c r="E84" s="28">
        <f>'CE civilistico'!E26+'CE civilistico'!E27+'CE civilistico'!E29+'CE civilistico'!E35+'CE civilistico'!E37</f>
        <v>0</v>
      </c>
      <c r="F84" s="138" t="e">
        <f>+E84/E$64</f>
        <v>#DIV/0!</v>
      </c>
      <c r="G84" s="28">
        <f>'CE civilistico'!G26+'CE civilistico'!G27+'CE civilistico'!G29+'CE civilistico'!G35+'CE civilistico'!G37</f>
        <v>0</v>
      </c>
      <c r="H84" s="138" t="e">
        <f>+G84/G$64</f>
        <v>#DIV/0!</v>
      </c>
      <c r="I84" s="28">
        <f>'CE civilistico'!I26+'CE civilistico'!I27+'CE civilistico'!I29+'CE civilistico'!I35+'CE civilistico'!I37</f>
        <v>0</v>
      </c>
      <c r="J84" s="138" t="e">
        <f>+I84/I$64</f>
        <v>#DIV/0!</v>
      </c>
      <c r="K84" s="28">
        <f>'CE civilistico'!K26+'CE civilistico'!K27+'CE civilistico'!K29+'CE civilistico'!K35+'CE civilistico'!K37</f>
        <v>0</v>
      </c>
      <c r="L84" s="138" t="e">
        <f>+K84/K$64</f>
        <v>#DIV/0!</v>
      </c>
    </row>
    <row r="85" spans="2:12" x14ac:dyDescent="0.2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2:12" x14ac:dyDescent="0.2">
      <c r="B86" s="197" t="s">
        <v>45</v>
      </c>
      <c r="C86" s="29">
        <f>C82-C84</f>
        <v>0</v>
      </c>
      <c r="D86" s="139" t="e">
        <f>+C86/C$64</f>
        <v>#DIV/0!</v>
      </c>
      <c r="E86" s="29">
        <f>E82-E84</f>
        <v>0</v>
      </c>
      <c r="F86" s="139" t="e">
        <f>+E86/E$64</f>
        <v>#DIV/0!</v>
      </c>
      <c r="G86" s="29">
        <f>G82-G84</f>
        <v>0</v>
      </c>
      <c r="H86" s="139" t="e">
        <f>+G86/G$64</f>
        <v>#DIV/0!</v>
      </c>
      <c r="I86" s="29">
        <f>I82-I84</f>
        <v>0</v>
      </c>
      <c r="J86" s="139" t="e">
        <f>+I86/I$64</f>
        <v>#DIV/0!</v>
      </c>
      <c r="K86" s="29">
        <f>K82-K84</f>
        <v>0</v>
      </c>
      <c r="L86" s="139" t="e">
        <f>+K86/K$64</f>
        <v>#DIV/0!</v>
      </c>
    </row>
    <row r="87" spans="2:12" x14ac:dyDescent="0.2">
      <c r="B87" s="31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2:12" x14ac:dyDescent="0.2">
      <c r="B88" s="31" t="s">
        <v>29</v>
      </c>
      <c r="C88" s="28">
        <f>+C17</f>
        <v>0</v>
      </c>
      <c r="D88" s="138" t="e">
        <f>+C88/C$64</f>
        <v>#DIV/0!</v>
      </c>
      <c r="E88" s="28">
        <f>+E17</f>
        <v>0</v>
      </c>
      <c r="F88" s="138" t="e">
        <f>+E88/E$64</f>
        <v>#DIV/0!</v>
      </c>
      <c r="G88" s="28">
        <f>+G17</f>
        <v>0</v>
      </c>
      <c r="H88" s="138" t="e">
        <f>+G88/G$64</f>
        <v>#DIV/0!</v>
      </c>
      <c r="I88" s="28">
        <f>+I17</f>
        <v>0</v>
      </c>
      <c r="J88" s="138" t="e">
        <f>+I88/I$64</f>
        <v>#DIV/0!</v>
      </c>
      <c r="K88" s="28">
        <f>+K17</f>
        <v>0</v>
      </c>
      <c r="L88" s="138" t="e">
        <f>+K88/K$64</f>
        <v>#DIV/0!</v>
      </c>
    </row>
    <row r="89" spans="2:12" x14ac:dyDescent="0.2">
      <c r="B89" s="31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2:12" x14ac:dyDescent="0.2">
      <c r="B90" s="197" t="s">
        <v>30</v>
      </c>
      <c r="C90" s="29">
        <f>C86+C88</f>
        <v>0</v>
      </c>
      <c r="D90" s="139" t="e">
        <f>+C90/C$64</f>
        <v>#DIV/0!</v>
      </c>
      <c r="E90" s="29">
        <f>E86+E88</f>
        <v>0</v>
      </c>
      <c r="F90" s="139" t="e">
        <f>+E90/E$64</f>
        <v>#DIV/0!</v>
      </c>
      <c r="G90" s="29">
        <f>G86+G88</f>
        <v>0</v>
      </c>
      <c r="H90" s="139" t="e">
        <f>+G90/G$64</f>
        <v>#DIV/0!</v>
      </c>
      <c r="I90" s="29">
        <f>I86+I88</f>
        <v>0</v>
      </c>
      <c r="J90" s="139" t="e">
        <f>+I90/I$64</f>
        <v>#DIV/0!</v>
      </c>
      <c r="K90" s="29">
        <f>K86+K88</f>
        <v>0</v>
      </c>
      <c r="L90" s="139" t="e">
        <f>+K90/K$64</f>
        <v>#DIV/0!</v>
      </c>
    </row>
    <row r="91" spans="2:12" x14ac:dyDescent="0.2"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2:12" x14ac:dyDescent="0.2">
      <c r="B92" s="31" t="s">
        <v>31</v>
      </c>
      <c r="C92" s="28">
        <f>+C21</f>
        <v>0</v>
      </c>
      <c r="D92" s="138" t="e">
        <f>+C92/C$64</f>
        <v>#DIV/0!</v>
      </c>
      <c r="E92" s="28">
        <f>+E21</f>
        <v>0</v>
      </c>
      <c r="F92" s="138" t="e">
        <f>+E92/E$64</f>
        <v>#DIV/0!</v>
      </c>
      <c r="G92" s="28">
        <f>+G21</f>
        <v>0</v>
      </c>
      <c r="H92" s="138" t="e">
        <f>+G92/G$64</f>
        <v>#DIV/0!</v>
      </c>
      <c r="I92" s="28">
        <f>+I21</f>
        <v>0</v>
      </c>
      <c r="J92" s="138" t="e">
        <f>+I92/I$64</f>
        <v>#DIV/0!</v>
      </c>
      <c r="K92" s="28">
        <f>+K21</f>
        <v>0</v>
      </c>
      <c r="L92" s="138" t="e">
        <f>+K92/K$64</f>
        <v>#DIV/0!</v>
      </c>
    </row>
    <row r="93" spans="2:12" x14ac:dyDescent="0.2"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2:12" x14ac:dyDescent="0.2">
      <c r="B94" s="197" t="s">
        <v>32</v>
      </c>
      <c r="C94" s="29">
        <f>C90+C92</f>
        <v>0</v>
      </c>
      <c r="D94" s="139" t="e">
        <f>+C94/C$64</f>
        <v>#DIV/0!</v>
      </c>
      <c r="E94" s="29">
        <f>E90+E92</f>
        <v>0</v>
      </c>
      <c r="F94" s="139" t="e">
        <f>+E94/E$64</f>
        <v>#DIV/0!</v>
      </c>
      <c r="G94" s="29">
        <f>G90+G92</f>
        <v>0</v>
      </c>
      <c r="H94" s="139" t="e">
        <f>+G94/G$64</f>
        <v>#DIV/0!</v>
      </c>
      <c r="I94" s="29">
        <f>I90+I92</f>
        <v>0</v>
      </c>
      <c r="J94" s="139" t="e">
        <f>+I94/I$64</f>
        <v>#DIV/0!</v>
      </c>
      <c r="K94" s="29">
        <f>K90+K92</f>
        <v>0</v>
      </c>
      <c r="L94" s="139" t="e">
        <f>+K94/K$64</f>
        <v>#DIV/0!</v>
      </c>
    </row>
    <row r="95" spans="2:12" x14ac:dyDescent="0.2"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2:12" x14ac:dyDescent="0.2">
      <c r="B96" s="31" t="s">
        <v>33</v>
      </c>
      <c r="C96" s="28">
        <f>+C25</f>
        <v>0</v>
      </c>
      <c r="D96" s="138" t="e">
        <f>+C96/C$64</f>
        <v>#DIV/0!</v>
      </c>
      <c r="E96" s="28">
        <f>+E25</f>
        <v>0</v>
      </c>
      <c r="F96" s="138" t="e">
        <f>+E96/E$64</f>
        <v>#DIV/0!</v>
      </c>
      <c r="G96" s="28">
        <f>+G25</f>
        <v>0</v>
      </c>
      <c r="H96" s="138" t="e">
        <f>+G96/G$64</f>
        <v>#DIV/0!</v>
      </c>
      <c r="I96" s="28">
        <f>+I25</f>
        <v>0</v>
      </c>
      <c r="J96" s="138" t="e">
        <f>+I96/I$64</f>
        <v>#DIV/0!</v>
      </c>
      <c r="K96" s="28">
        <f>+K25</f>
        <v>0</v>
      </c>
      <c r="L96" s="138" t="e">
        <f>+K96/K$64</f>
        <v>#DIV/0!</v>
      </c>
    </row>
    <row r="97" spans="2:12" x14ac:dyDescent="0.2"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2:12" x14ac:dyDescent="0.2">
      <c r="B98" s="197" t="s">
        <v>34</v>
      </c>
      <c r="C98" s="29">
        <f>C94+C96</f>
        <v>0</v>
      </c>
      <c r="D98" s="139" t="e">
        <f>+C98/C$64</f>
        <v>#DIV/0!</v>
      </c>
      <c r="E98" s="29">
        <f>E94+E96</f>
        <v>0</v>
      </c>
      <c r="F98" s="139" t="e">
        <f>+E98/E$64</f>
        <v>#DIV/0!</v>
      </c>
      <c r="G98" s="29">
        <f>G94+G96</f>
        <v>0</v>
      </c>
      <c r="H98" s="139" t="e">
        <f>+G98/G$64</f>
        <v>#DIV/0!</v>
      </c>
      <c r="I98" s="29">
        <f>I94+I96</f>
        <v>0</v>
      </c>
      <c r="J98" s="139" t="e">
        <f>+I98/I$64</f>
        <v>#DIV/0!</v>
      </c>
      <c r="K98" s="29">
        <f>K94+K96</f>
        <v>0</v>
      </c>
      <c r="L98" s="139" t="e">
        <f>+K98/K$64</f>
        <v>#DIV/0!</v>
      </c>
    </row>
    <row r="99" spans="2:12" x14ac:dyDescent="0.2"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2:12" x14ac:dyDescent="0.2">
      <c r="B100" s="31" t="s">
        <v>36</v>
      </c>
      <c r="C100" s="28">
        <f>+C29</f>
        <v>0</v>
      </c>
      <c r="D100" s="138" t="e">
        <f>+C100/C98</f>
        <v>#DIV/0!</v>
      </c>
      <c r="E100" s="28">
        <f>+E29</f>
        <v>0</v>
      </c>
      <c r="F100" s="138" t="e">
        <f>+E100/E98</f>
        <v>#DIV/0!</v>
      </c>
      <c r="G100" s="28">
        <f>+G29</f>
        <v>0</v>
      </c>
      <c r="H100" s="138" t="e">
        <f>+G100/G98</f>
        <v>#DIV/0!</v>
      </c>
      <c r="I100" s="28">
        <f>+I29</f>
        <v>0</v>
      </c>
      <c r="J100" s="138" t="e">
        <f>+I100/I98</f>
        <v>#DIV/0!</v>
      </c>
      <c r="K100" s="28">
        <f>+K29</f>
        <v>0</v>
      </c>
      <c r="L100" s="138" t="e">
        <f>+K100/K98</f>
        <v>#DIV/0!</v>
      </c>
    </row>
    <row r="101" spans="2:12" x14ac:dyDescent="0.2"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2:12" x14ac:dyDescent="0.2">
      <c r="B102" s="197" t="s">
        <v>35</v>
      </c>
      <c r="C102" s="29">
        <f>C98-C100</f>
        <v>0</v>
      </c>
      <c r="D102" s="139" t="e">
        <f>+C102/C$64</f>
        <v>#DIV/0!</v>
      </c>
      <c r="E102" s="29">
        <f>E98-E100</f>
        <v>0</v>
      </c>
      <c r="F102" s="139" t="e">
        <f>+E102/E$64</f>
        <v>#DIV/0!</v>
      </c>
      <c r="G102" s="29">
        <f>G98-G100</f>
        <v>0</v>
      </c>
      <c r="H102" s="139" t="e">
        <f>+G102/G$64</f>
        <v>#DIV/0!</v>
      </c>
      <c r="I102" s="29">
        <f>I98-I100</f>
        <v>0</v>
      </c>
      <c r="J102" s="139" t="e">
        <f>+I102/I$64</f>
        <v>#DIV/0!</v>
      </c>
      <c r="K102" s="29">
        <f>K98-K100</f>
        <v>0</v>
      </c>
      <c r="L102" s="139" t="e">
        <f>+K102/K$64</f>
        <v>#DIV/0!</v>
      </c>
    </row>
    <row r="103" spans="2:12" x14ac:dyDescent="0.2">
      <c r="B103" s="198"/>
      <c r="C103" s="82"/>
      <c r="D103" s="82"/>
      <c r="E103" s="82"/>
      <c r="F103" s="82"/>
      <c r="G103" s="82"/>
      <c r="H103" s="82"/>
      <c r="I103" s="82"/>
      <c r="J103" s="82"/>
      <c r="K103" s="82"/>
      <c r="L103" s="82"/>
    </row>
    <row r="104" spans="2:12" x14ac:dyDescent="0.2">
      <c r="C104" s="6">
        <f>+C102-'CE civilistico'!C80</f>
        <v>0</v>
      </c>
      <c r="E104" s="6">
        <f>+E102-'CE civilistico'!E80</f>
        <v>0</v>
      </c>
      <c r="G104" s="6">
        <f>+G102-'CE civilistico'!G80</f>
        <v>0</v>
      </c>
      <c r="I104" s="6">
        <f>+I102-'CE civilistico'!I80</f>
        <v>0</v>
      </c>
      <c r="K104" s="6">
        <f>+K102-'CE civilistico'!K80</f>
        <v>0</v>
      </c>
    </row>
    <row r="105" spans="2:12" x14ac:dyDescent="0.2">
      <c r="C105" s="6"/>
      <c r="E105" s="6"/>
      <c r="G105" s="6"/>
      <c r="I105" s="6"/>
    </row>
    <row r="106" spans="2:12" x14ac:dyDescent="0.2">
      <c r="C106" s="6"/>
      <c r="D106" s="6"/>
      <c r="E106" s="6"/>
      <c r="F106" s="6"/>
      <c r="G106" s="6"/>
      <c r="H106" s="6"/>
      <c r="I106" s="6"/>
      <c r="J106" s="6"/>
    </row>
  </sheetData>
  <sheetProtection password="FAB2" sheet="1" objects="1" scenarios="1" formatCells="0" formatColumns="0" formatRows="0"/>
  <phoneticPr fontId="0" type="noConversion"/>
  <printOptions horizontalCentered="1" gridLines="1"/>
  <pageMargins left="0.78740157480314965" right="0.78740157480314965" top="0.98425196850393704" bottom="0.98425196850393704" header="0.51181102362204722" footer="0.51181102362204722"/>
  <pageSetup scale="64" fitToHeight="0" orientation="portrait" r:id="rId1"/>
  <headerFooter alignWithMargins="0"/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82"/>
  <sheetViews>
    <sheetView workbookViewId="0"/>
  </sheetViews>
  <sheetFormatPr defaultRowHeight="12.75" x14ac:dyDescent="0.2"/>
  <cols>
    <col min="1" max="1" width="42.140625" style="32" bestFit="1" customWidth="1"/>
    <col min="2" max="2" width="9.28515625" style="32" bestFit="1" customWidth="1"/>
    <col min="3" max="3" width="13.42578125" style="32" bestFit="1" customWidth="1"/>
    <col min="4" max="4" width="9.28515625" style="32" bestFit="1" customWidth="1"/>
    <col min="5" max="5" width="12.7109375" style="32" customWidth="1"/>
    <col min="6" max="6" width="9.28515625" style="32" bestFit="1" customWidth="1"/>
    <col min="7" max="7" width="12.7109375" style="32" customWidth="1"/>
    <col min="8" max="8" width="9.28515625" style="32" bestFit="1" customWidth="1"/>
    <col min="9" max="9" width="12.7109375" style="32" customWidth="1"/>
    <col min="10" max="10" width="9.28515625" style="32" bestFit="1" customWidth="1"/>
    <col min="11" max="11" width="12.7109375" style="32" customWidth="1"/>
    <col min="12" max="12" width="9.28515625" style="32" bestFit="1" customWidth="1"/>
    <col min="13" max="16384" width="9.140625" style="32"/>
  </cols>
  <sheetData>
    <row r="1" spans="1:12" x14ac:dyDescent="0.2">
      <c r="A1" s="32" t="str">
        <f>'SP civilistico'!A1</f>
        <v>denominazione sociale</v>
      </c>
    </row>
    <row r="2" spans="1:12" s="202" customFormat="1" ht="15.75" x14ac:dyDescent="0.25">
      <c r="A2" s="204" t="s">
        <v>46</v>
      </c>
      <c r="B2" s="203"/>
      <c r="C2" s="189">
        <f>'SP civilistico'!C2</f>
        <v>0</v>
      </c>
      <c r="D2" s="203"/>
      <c r="E2" s="189">
        <f>'SP civilistico'!E2</f>
        <v>1</v>
      </c>
      <c r="F2" s="203"/>
      <c r="G2" s="189">
        <f>'SP civilistico'!G2</f>
        <v>2</v>
      </c>
      <c r="H2" s="203"/>
      <c r="I2" s="189">
        <f>'SP civilistico'!I2</f>
        <v>3</v>
      </c>
      <c r="J2" s="203"/>
      <c r="K2" s="189">
        <f>'SP civilistico'!K2</f>
        <v>4</v>
      </c>
      <c r="L2" s="203"/>
    </row>
    <row r="3" spans="1:12" ht="15" x14ac:dyDescent="0.2">
      <c r="A3" s="95" t="s">
        <v>47</v>
      </c>
    </row>
    <row r="4" spans="1:12" x14ac:dyDescent="0.2">
      <c r="C4" s="38"/>
      <c r="E4" s="38"/>
      <c r="G4" s="38"/>
      <c r="I4" s="38"/>
      <c r="K4" s="38"/>
    </row>
    <row r="5" spans="1:12" x14ac:dyDescent="0.2">
      <c r="A5" s="83" t="s">
        <v>48</v>
      </c>
      <c r="C5" s="83"/>
      <c r="E5" s="87" t="e">
        <f>'CE finale'!E31/'SP finale'!C32</f>
        <v>#DIV/0!</v>
      </c>
      <c r="G5" s="87" t="e">
        <f>'CE finale'!G31/'SP finale'!E32</f>
        <v>#DIV/0!</v>
      </c>
      <c r="I5" s="87" t="e">
        <f>'CE finale'!I31/'SP finale'!G32</f>
        <v>#DIV/0!</v>
      </c>
      <c r="K5" s="87" t="e">
        <f>'CE finale'!K31/'SP finale'!I32</f>
        <v>#DIV/0!</v>
      </c>
    </row>
    <row r="6" spans="1:12" x14ac:dyDescent="0.2">
      <c r="A6" s="84" t="s">
        <v>49</v>
      </c>
      <c r="C6" s="84"/>
      <c r="E6" s="87"/>
      <c r="G6" s="87"/>
      <c r="I6" s="87"/>
      <c r="K6" s="87"/>
    </row>
    <row r="7" spans="1:12" x14ac:dyDescent="0.2">
      <c r="A7" s="85"/>
      <c r="C7" s="85"/>
      <c r="E7" s="87"/>
      <c r="G7" s="87"/>
      <c r="I7" s="87"/>
      <c r="K7" s="87"/>
    </row>
    <row r="8" spans="1:12" x14ac:dyDescent="0.2">
      <c r="A8" s="83" t="s">
        <v>50</v>
      </c>
      <c r="C8" s="83"/>
      <c r="E8" s="87" t="e">
        <f>'CE finale'!E15/('SP finale'!C18-'SP finale'!C14-'SP finale'!C6)</f>
        <v>#DIV/0!</v>
      </c>
      <c r="G8" s="87" t="e">
        <f>'CE finale'!G15/('SP finale'!E18-'SP finale'!E14-'SP finale'!E6)</f>
        <v>#DIV/0!</v>
      </c>
      <c r="I8" s="87" t="e">
        <f>'CE finale'!I15/('SP finale'!G18-'SP finale'!G14-'SP finale'!G6)</f>
        <v>#DIV/0!</v>
      </c>
      <c r="K8" s="87" t="e">
        <f>'CE finale'!K15/('SP finale'!I18-'SP finale'!I14-'SP finale'!I6)</f>
        <v>#DIV/0!</v>
      </c>
    </row>
    <row r="9" spans="1:12" x14ac:dyDescent="0.2">
      <c r="A9" s="85" t="s">
        <v>51</v>
      </c>
      <c r="C9" s="85"/>
      <c r="E9" s="87"/>
      <c r="G9" s="87"/>
      <c r="I9" s="87"/>
      <c r="K9" s="87"/>
    </row>
    <row r="10" spans="1:12" x14ac:dyDescent="0.2">
      <c r="A10" s="85"/>
      <c r="C10" s="85"/>
      <c r="E10" s="87"/>
      <c r="G10" s="87"/>
      <c r="I10" s="87"/>
      <c r="K10" s="87"/>
    </row>
    <row r="11" spans="1:12" x14ac:dyDescent="0.2">
      <c r="A11" s="83" t="s">
        <v>52</v>
      </c>
      <c r="C11" s="83"/>
      <c r="E11" s="87" t="e">
        <f>'CE finale'!E19/'SP finale'!C18</f>
        <v>#DIV/0!</v>
      </c>
      <c r="G11" s="87" t="e">
        <f>'CE finale'!G19/'SP finale'!E18</f>
        <v>#DIV/0!</v>
      </c>
      <c r="I11" s="87" t="e">
        <f>'CE finale'!I19/'SP finale'!G18</f>
        <v>#DIV/0!</v>
      </c>
      <c r="K11" s="87" t="e">
        <f>'CE finale'!K19/'SP finale'!I18</f>
        <v>#DIV/0!</v>
      </c>
    </row>
    <row r="12" spans="1:12" x14ac:dyDescent="0.2">
      <c r="A12" s="85" t="s">
        <v>53</v>
      </c>
      <c r="C12" s="85"/>
      <c r="E12" s="87"/>
      <c r="G12" s="87"/>
      <c r="I12" s="87"/>
      <c r="K12" s="87"/>
    </row>
    <row r="13" spans="1:12" x14ac:dyDescent="0.2">
      <c r="A13" s="85"/>
      <c r="C13" s="85"/>
      <c r="E13" s="87"/>
      <c r="G13" s="87"/>
      <c r="I13" s="87"/>
      <c r="K13" s="87"/>
    </row>
    <row r="14" spans="1:12" x14ac:dyDescent="0.2">
      <c r="A14" s="83" t="s">
        <v>54</v>
      </c>
      <c r="C14" s="83"/>
      <c r="E14" s="87" t="e">
        <f>'CE finale'!E15/'SP finale'!C58</f>
        <v>#DIV/0!</v>
      </c>
      <c r="G14" s="87" t="e">
        <f>'CE finale'!G15/'SP finale'!E58</f>
        <v>#DIV/0!</v>
      </c>
      <c r="I14" s="87" t="e">
        <f>'CE finale'!I15/'SP finale'!G58</f>
        <v>#DIV/0!</v>
      </c>
      <c r="K14" s="87" t="e">
        <f>'CE finale'!K15/'SP finale'!I58</f>
        <v>#DIV/0!</v>
      </c>
    </row>
    <row r="15" spans="1:12" x14ac:dyDescent="0.2">
      <c r="A15" s="84" t="s">
        <v>494</v>
      </c>
      <c r="C15" s="85"/>
      <c r="E15" s="87"/>
      <c r="G15" s="87"/>
      <c r="I15" s="87"/>
      <c r="K15" s="87"/>
    </row>
    <row r="16" spans="1:12" x14ac:dyDescent="0.2">
      <c r="A16" s="85"/>
      <c r="C16" s="85"/>
      <c r="E16" s="87"/>
      <c r="G16" s="87"/>
      <c r="I16" s="87"/>
      <c r="K16" s="87"/>
    </row>
    <row r="17" spans="1:11" x14ac:dyDescent="0.2">
      <c r="A17" s="83" t="s">
        <v>55</v>
      </c>
      <c r="C17" s="87" t="e">
        <f>'CE finale'!C15/'CE finale'!C7</f>
        <v>#DIV/0!</v>
      </c>
      <c r="E17" s="87" t="e">
        <f>'CE finale'!E15/'CE finale'!E7</f>
        <v>#DIV/0!</v>
      </c>
      <c r="G17" s="87" t="e">
        <f>'CE finale'!G15/'CE finale'!G7</f>
        <v>#DIV/0!</v>
      </c>
      <c r="I17" s="87" t="e">
        <f>'CE finale'!I15/'CE finale'!I7</f>
        <v>#DIV/0!</v>
      </c>
      <c r="K17" s="87" t="e">
        <f>'CE finale'!K15/'CE finale'!K7</f>
        <v>#DIV/0!</v>
      </c>
    </row>
    <row r="18" spans="1:11" x14ac:dyDescent="0.2">
      <c r="A18" s="84" t="s">
        <v>495</v>
      </c>
      <c r="C18" s="87"/>
      <c r="E18" s="87"/>
      <c r="G18" s="87"/>
      <c r="I18" s="87"/>
      <c r="K18" s="87"/>
    </row>
    <row r="19" spans="1:11" x14ac:dyDescent="0.2">
      <c r="A19" s="85"/>
      <c r="C19" s="85"/>
      <c r="E19" s="38"/>
      <c r="G19" s="38"/>
      <c r="I19" s="38"/>
      <c r="K19" s="38"/>
    </row>
    <row r="20" spans="1:11" x14ac:dyDescent="0.2">
      <c r="A20" s="83" t="s">
        <v>56</v>
      </c>
      <c r="C20" s="83"/>
      <c r="E20" s="88" t="e">
        <f>'CE finale'!E7/'SP finale'!C58</f>
        <v>#DIV/0!</v>
      </c>
      <c r="G20" s="88" t="e">
        <f>'CE finale'!G7/'SP finale'!E58</f>
        <v>#DIV/0!</v>
      </c>
      <c r="I20" s="88" t="e">
        <f>'CE finale'!I7/'SP finale'!G58</f>
        <v>#DIV/0!</v>
      </c>
      <c r="K20" s="88" t="e">
        <f>'CE finale'!K7/'SP finale'!I58</f>
        <v>#DIV/0!</v>
      </c>
    </row>
    <row r="21" spans="1:11" x14ac:dyDescent="0.2">
      <c r="A21" s="85" t="s">
        <v>57</v>
      </c>
      <c r="C21" s="85"/>
      <c r="E21" s="38"/>
      <c r="G21" s="38"/>
      <c r="I21" s="38"/>
      <c r="K21" s="38"/>
    </row>
    <row r="22" spans="1:11" x14ac:dyDescent="0.2">
      <c r="A22" s="85"/>
      <c r="C22" s="85"/>
      <c r="E22" s="38"/>
      <c r="G22" s="38"/>
      <c r="I22" s="38"/>
      <c r="K22" s="38"/>
    </row>
    <row r="23" spans="1:11" x14ac:dyDescent="0.2">
      <c r="A23" s="83" t="s">
        <v>483</v>
      </c>
      <c r="C23" s="83"/>
      <c r="E23" s="87" t="e">
        <f>+'CE finale'!E21/+'SP finale'!C70</f>
        <v>#DIV/0!</v>
      </c>
      <c r="G23" s="87" t="e">
        <f>+'CE finale'!G21/+'SP finale'!E70</f>
        <v>#DIV/0!</v>
      </c>
      <c r="I23" s="87" t="e">
        <f>+'CE finale'!I21/+'SP finale'!G70</f>
        <v>#DIV/0!</v>
      </c>
      <c r="K23" s="87" t="e">
        <f>+'CE finale'!K21/+'SP finale'!I70</f>
        <v>#DIV/0!</v>
      </c>
    </row>
    <row r="24" spans="1:11" x14ac:dyDescent="0.2">
      <c r="A24" s="84" t="s">
        <v>484</v>
      </c>
      <c r="C24" s="84"/>
      <c r="E24" s="87"/>
      <c r="G24" s="87"/>
      <c r="I24" s="87"/>
      <c r="K24" s="87"/>
    </row>
    <row r="25" spans="1:11" x14ac:dyDescent="0.2">
      <c r="A25" s="85"/>
      <c r="C25" s="85"/>
      <c r="E25" s="87"/>
      <c r="G25" s="87"/>
      <c r="I25" s="87"/>
      <c r="K25" s="87"/>
    </row>
    <row r="26" spans="1:11" x14ac:dyDescent="0.2">
      <c r="C26" s="38"/>
      <c r="E26" s="38"/>
      <c r="G26" s="38"/>
      <c r="I26" s="38"/>
      <c r="K26" s="38"/>
    </row>
    <row r="27" spans="1:11" x14ac:dyDescent="0.2">
      <c r="C27" s="38"/>
      <c r="E27" s="38"/>
      <c r="G27" s="38"/>
      <c r="I27" s="38"/>
      <c r="K27" s="38"/>
    </row>
    <row r="28" spans="1:11" ht="15.75" customHeight="1" x14ac:dyDescent="0.2">
      <c r="A28" s="86" t="s">
        <v>58</v>
      </c>
      <c r="C28" s="38"/>
      <c r="E28" s="38"/>
      <c r="G28" s="38"/>
      <c r="I28" s="38"/>
      <c r="K28" s="38"/>
    </row>
    <row r="29" spans="1:11" x14ac:dyDescent="0.2">
      <c r="A29" s="85"/>
      <c r="C29" s="38"/>
      <c r="E29" s="38"/>
      <c r="G29" s="38"/>
      <c r="I29" s="38"/>
      <c r="K29" s="38"/>
    </row>
    <row r="30" spans="1:11" x14ac:dyDescent="0.2">
      <c r="A30" s="83" t="s">
        <v>497</v>
      </c>
      <c r="C30" s="88" t="e">
        <f>'SP finale'!C4/'SP finale'!C24</f>
        <v>#DIV/0!</v>
      </c>
      <c r="E30" s="88" t="e">
        <f>'SP finale'!E4/'SP finale'!E24</f>
        <v>#DIV/0!</v>
      </c>
      <c r="G30" s="88" t="e">
        <f>'SP finale'!G4/'SP finale'!G24</f>
        <v>#DIV/0!</v>
      </c>
      <c r="I30" s="88" t="e">
        <f>'SP finale'!I4/'SP finale'!I24</f>
        <v>#DIV/0!</v>
      </c>
      <c r="K30" s="88" t="e">
        <f>'SP finale'!K4/'SP finale'!K24</f>
        <v>#DIV/0!</v>
      </c>
    </row>
    <row r="31" spans="1:11" x14ac:dyDescent="0.2">
      <c r="A31" s="85" t="s">
        <v>121</v>
      </c>
      <c r="C31" s="38"/>
      <c r="E31" s="38"/>
      <c r="G31" s="38"/>
      <c r="I31" s="38"/>
      <c r="K31" s="38"/>
    </row>
    <row r="32" spans="1:11" x14ac:dyDescent="0.2">
      <c r="A32" s="85"/>
      <c r="C32" s="38"/>
      <c r="E32" s="38"/>
      <c r="G32" s="38"/>
      <c r="I32" s="38"/>
      <c r="K32" s="38"/>
    </row>
    <row r="33" spans="1:11" x14ac:dyDescent="0.2">
      <c r="A33" s="83" t="s">
        <v>498</v>
      </c>
      <c r="C33" s="88" t="e">
        <f>('SP finale'!C4+'SP finale'!C7)/'SP finale'!C24</f>
        <v>#DIV/0!</v>
      </c>
      <c r="E33" s="88" t="e">
        <f>('SP finale'!E4+'SP finale'!E7)/'SP finale'!E24</f>
        <v>#DIV/0!</v>
      </c>
      <c r="G33" s="88" t="e">
        <f>('SP finale'!G4+'SP finale'!G7)/'SP finale'!G24</f>
        <v>#DIV/0!</v>
      </c>
      <c r="I33" s="88" t="e">
        <f>('SP finale'!I4+'SP finale'!I7)/'SP finale'!I24</f>
        <v>#DIV/0!</v>
      </c>
      <c r="K33" s="88" t="e">
        <f>('SP finale'!K4+'SP finale'!K7)/'SP finale'!K24</f>
        <v>#DIV/0!</v>
      </c>
    </row>
    <row r="34" spans="1:11" x14ac:dyDescent="0.2">
      <c r="A34" s="85" t="s">
        <v>59</v>
      </c>
      <c r="C34" s="38"/>
      <c r="E34" s="38"/>
      <c r="G34" s="38"/>
      <c r="I34" s="38"/>
      <c r="K34" s="38"/>
    </row>
    <row r="35" spans="1:11" x14ac:dyDescent="0.2">
      <c r="A35" s="85"/>
      <c r="C35" s="38"/>
      <c r="E35" s="38"/>
      <c r="G35" s="38"/>
      <c r="I35" s="38"/>
      <c r="K35" s="38"/>
    </row>
    <row r="36" spans="1:11" x14ac:dyDescent="0.2">
      <c r="A36" s="83" t="s">
        <v>60</v>
      </c>
      <c r="C36" s="89">
        <f>'SP finale'!C4+'SP finale'!C7-'SP finale'!C24</f>
        <v>0</v>
      </c>
      <c r="E36" s="89">
        <f>'SP finale'!E4+'SP finale'!E7-'SP finale'!E24</f>
        <v>0</v>
      </c>
      <c r="G36" s="89">
        <f>'SP finale'!G4+'SP finale'!G7-'SP finale'!G24</f>
        <v>0</v>
      </c>
      <c r="I36" s="89">
        <f>'SP finale'!I4+'SP finale'!I7-'SP finale'!I24</f>
        <v>0</v>
      </c>
      <c r="K36" s="89">
        <f>'SP finale'!K4+'SP finale'!K7-'SP finale'!K24</f>
        <v>0</v>
      </c>
    </row>
    <row r="37" spans="1:11" x14ac:dyDescent="0.2">
      <c r="A37" s="85" t="s">
        <v>61</v>
      </c>
      <c r="C37" s="38"/>
      <c r="E37" s="38"/>
      <c r="G37" s="38"/>
      <c r="I37" s="38"/>
      <c r="K37" s="38"/>
    </row>
    <row r="38" spans="1:11" x14ac:dyDescent="0.2">
      <c r="A38" s="85"/>
      <c r="C38" s="38"/>
      <c r="E38" s="38"/>
      <c r="G38" s="38"/>
      <c r="I38" s="38"/>
      <c r="K38" s="38"/>
    </row>
    <row r="39" spans="1:11" x14ac:dyDescent="0.2">
      <c r="A39" s="83" t="s">
        <v>499</v>
      </c>
      <c r="C39" s="88" t="e">
        <f>'SP finale'!C9/'SP finale'!C24</f>
        <v>#DIV/0!</v>
      </c>
      <c r="E39" s="88" t="e">
        <f>'SP finale'!E9/'SP finale'!E24</f>
        <v>#DIV/0!</v>
      </c>
      <c r="G39" s="88" t="e">
        <f>'SP finale'!G9/'SP finale'!G24</f>
        <v>#DIV/0!</v>
      </c>
      <c r="I39" s="88" t="e">
        <f>'SP finale'!I9/'SP finale'!I24</f>
        <v>#DIV/0!</v>
      </c>
      <c r="K39" s="88" t="e">
        <f>'SP finale'!K9/'SP finale'!K24</f>
        <v>#DIV/0!</v>
      </c>
    </row>
    <row r="40" spans="1:11" x14ac:dyDescent="0.2">
      <c r="A40" s="85" t="s">
        <v>62</v>
      </c>
      <c r="C40" s="38"/>
      <c r="E40" s="38"/>
      <c r="G40" s="38"/>
      <c r="I40" s="38"/>
      <c r="K40" s="38"/>
    </row>
    <row r="41" spans="1:11" x14ac:dyDescent="0.2">
      <c r="A41" s="85"/>
      <c r="C41" s="38"/>
      <c r="E41" s="38"/>
      <c r="G41" s="38"/>
      <c r="I41" s="38"/>
      <c r="K41" s="38"/>
    </row>
    <row r="42" spans="1:11" x14ac:dyDescent="0.2">
      <c r="A42" s="83" t="s">
        <v>63</v>
      </c>
      <c r="C42" s="89">
        <f>'SP finale'!C9-'SP finale'!C24</f>
        <v>0</v>
      </c>
      <c r="E42" s="89">
        <f>'SP finale'!E9-'SP finale'!E24</f>
        <v>0</v>
      </c>
      <c r="G42" s="89">
        <f>'SP finale'!G9-'SP finale'!G24</f>
        <v>0</v>
      </c>
      <c r="I42" s="89">
        <f>'SP finale'!I9-'SP finale'!I24</f>
        <v>0</v>
      </c>
      <c r="K42" s="89">
        <f>'SP finale'!K9-'SP finale'!K24</f>
        <v>0</v>
      </c>
    </row>
    <row r="43" spans="1:11" x14ac:dyDescent="0.2">
      <c r="A43" s="85" t="s">
        <v>64</v>
      </c>
      <c r="C43" s="38"/>
      <c r="E43" s="38"/>
      <c r="G43" s="38"/>
      <c r="I43" s="38"/>
      <c r="K43" s="38"/>
    </row>
    <row r="44" spans="1:11" x14ac:dyDescent="0.2">
      <c r="A44" s="85"/>
      <c r="C44" s="38"/>
      <c r="E44" s="38"/>
      <c r="G44" s="38"/>
      <c r="I44" s="38"/>
      <c r="K44" s="38"/>
    </row>
    <row r="45" spans="1:11" x14ac:dyDescent="0.2">
      <c r="A45" s="85"/>
      <c r="C45" s="38"/>
      <c r="E45" s="38"/>
      <c r="G45" s="38"/>
      <c r="I45" s="38"/>
      <c r="K45" s="38"/>
    </row>
    <row r="46" spans="1:11" ht="15" x14ac:dyDescent="0.2">
      <c r="A46" s="86" t="s">
        <v>65</v>
      </c>
      <c r="C46" s="38"/>
      <c r="E46" s="38"/>
      <c r="G46" s="38"/>
      <c r="I46" s="38"/>
      <c r="K46" s="38"/>
    </row>
    <row r="47" spans="1:11" x14ac:dyDescent="0.2">
      <c r="A47" s="85"/>
      <c r="C47" s="38"/>
      <c r="E47" s="38"/>
      <c r="G47" s="38"/>
      <c r="I47" s="38"/>
      <c r="K47" s="38"/>
    </row>
    <row r="48" spans="1:11" x14ac:dyDescent="0.2">
      <c r="A48" s="83" t="s">
        <v>66</v>
      </c>
      <c r="C48" s="88" t="e">
        <f>'SP finale'!C70/'SP finale'!C71</f>
        <v>#DIV/0!</v>
      </c>
      <c r="E48" s="88" t="e">
        <f>'SP finale'!E70/'SP finale'!E71</f>
        <v>#DIV/0!</v>
      </c>
      <c r="G48" s="88" t="e">
        <f>'SP finale'!G70/'SP finale'!G71</f>
        <v>#DIV/0!</v>
      </c>
      <c r="I48" s="88" t="e">
        <f>'SP finale'!I70/'SP finale'!I71</f>
        <v>#DIV/0!</v>
      </c>
      <c r="K48" s="88" t="e">
        <f>'SP finale'!K70/'SP finale'!K71</f>
        <v>#DIV/0!</v>
      </c>
    </row>
    <row r="49" spans="1:11" x14ac:dyDescent="0.2">
      <c r="A49" s="85" t="s">
        <v>67</v>
      </c>
      <c r="C49" s="38"/>
      <c r="E49" s="38"/>
      <c r="G49" s="38"/>
      <c r="I49" s="38"/>
      <c r="K49" s="38"/>
    </row>
    <row r="50" spans="1:11" x14ac:dyDescent="0.2">
      <c r="A50" s="85"/>
      <c r="C50" s="38"/>
      <c r="E50" s="38"/>
      <c r="G50" s="38"/>
      <c r="I50" s="38"/>
      <c r="K50" s="38"/>
    </row>
    <row r="51" spans="1:11" x14ac:dyDescent="0.2">
      <c r="A51" s="83" t="s">
        <v>68</v>
      </c>
      <c r="C51" s="88" t="e">
        <f>'SP finale'!C30/'SP finale'!C32</f>
        <v>#DIV/0!</v>
      </c>
      <c r="E51" s="88" t="e">
        <f>'SP finale'!E30/'SP finale'!E32</f>
        <v>#DIV/0!</v>
      </c>
      <c r="G51" s="88" t="e">
        <f>'SP finale'!G30/'SP finale'!G32</f>
        <v>#DIV/0!</v>
      </c>
      <c r="I51" s="88" t="e">
        <f>'SP finale'!I30/'SP finale'!I32</f>
        <v>#DIV/0!</v>
      </c>
      <c r="K51" s="88" t="e">
        <f>'SP finale'!K30/'SP finale'!K32</f>
        <v>#DIV/0!</v>
      </c>
    </row>
    <row r="52" spans="1:11" x14ac:dyDescent="0.2">
      <c r="A52" s="85" t="s">
        <v>69</v>
      </c>
      <c r="C52" s="38"/>
      <c r="E52" s="38"/>
      <c r="G52" s="38"/>
      <c r="I52" s="38"/>
      <c r="K52" s="38"/>
    </row>
    <row r="53" spans="1:11" x14ac:dyDescent="0.2">
      <c r="A53" s="85"/>
      <c r="C53" s="38"/>
      <c r="E53" s="38"/>
      <c r="G53" s="38"/>
      <c r="I53" s="38"/>
      <c r="K53" s="38"/>
    </row>
    <row r="54" spans="1:11" x14ac:dyDescent="0.2">
      <c r="A54" s="83" t="s">
        <v>70</v>
      </c>
      <c r="C54" s="89">
        <f>'SP finale'!C32-'SP finale'!C16</f>
        <v>0</v>
      </c>
      <c r="E54" s="89">
        <f>'SP finale'!E32-'SP finale'!E16</f>
        <v>0</v>
      </c>
      <c r="G54" s="89">
        <f>'SP finale'!G32-'SP finale'!G16</f>
        <v>0</v>
      </c>
      <c r="I54" s="89">
        <f>'SP finale'!I32-'SP finale'!I16</f>
        <v>0</v>
      </c>
      <c r="K54" s="89">
        <f>'SP finale'!K32-'SP finale'!K16</f>
        <v>0</v>
      </c>
    </row>
    <row r="55" spans="1:11" x14ac:dyDescent="0.2">
      <c r="A55" s="85" t="s">
        <v>71</v>
      </c>
      <c r="C55" s="38"/>
      <c r="E55" s="38"/>
      <c r="G55" s="38"/>
      <c r="I55" s="38"/>
      <c r="K55" s="38"/>
    </row>
    <row r="56" spans="1:11" x14ac:dyDescent="0.2">
      <c r="A56" s="85"/>
      <c r="C56" s="38"/>
      <c r="E56" s="38"/>
      <c r="G56" s="38"/>
      <c r="I56" s="38"/>
      <c r="K56" s="38"/>
    </row>
    <row r="57" spans="1:11" x14ac:dyDescent="0.2">
      <c r="A57" s="83" t="s">
        <v>500</v>
      </c>
      <c r="C57" s="88" t="e">
        <f>'SP finale'!C32/'SP finale'!C16</f>
        <v>#DIV/0!</v>
      </c>
      <c r="E57" s="88" t="e">
        <f>'SP finale'!E32/'SP finale'!E16</f>
        <v>#DIV/0!</v>
      </c>
      <c r="G57" s="88" t="e">
        <f>'SP finale'!G32/'SP finale'!G16</f>
        <v>#DIV/0!</v>
      </c>
      <c r="I57" s="88" t="e">
        <f>'SP finale'!I32/'SP finale'!I16</f>
        <v>#DIV/0!</v>
      </c>
      <c r="K57" s="88" t="e">
        <f>'SP finale'!K32/'SP finale'!K16</f>
        <v>#DIV/0!</v>
      </c>
    </row>
    <row r="58" spans="1:11" x14ac:dyDescent="0.2">
      <c r="A58" s="85" t="s">
        <v>72</v>
      </c>
      <c r="C58" s="38"/>
      <c r="E58" s="38"/>
      <c r="G58" s="38"/>
      <c r="I58" s="38"/>
      <c r="K58" s="38"/>
    </row>
    <row r="59" spans="1:11" x14ac:dyDescent="0.2">
      <c r="A59" s="85"/>
      <c r="C59" s="38"/>
      <c r="E59" s="38"/>
      <c r="G59" s="38"/>
      <c r="I59" s="38"/>
      <c r="K59" s="38"/>
    </row>
    <row r="60" spans="1:11" s="104" customFormat="1" x14ac:dyDescent="0.2">
      <c r="A60" s="105"/>
      <c r="C60" s="106"/>
      <c r="E60" s="106"/>
      <c r="G60" s="106"/>
      <c r="I60" s="106"/>
      <c r="K60" s="106"/>
    </row>
    <row r="61" spans="1:11" ht="15" x14ac:dyDescent="0.2">
      <c r="A61" s="86" t="s">
        <v>73</v>
      </c>
      <c r="C61" s="38"/>
      <c r="E61" s="38"/>
      <c r="G61" s="38"/>
      <c r="I61" s="38"/>
      <c r="K61" s="38"/>
    </row>
    <row r="62" spans="1:11" ht="13.5" customHeight="1" x14ac:dyDescent="0.2">
      <c r="A62" s="85"/>
      <c r="C62" s="38"/>
      <c r="E62" s="38"/>
      <c r="G62" s="38"/>
      <c r="I62" s="38"/>
      <c r="K62" s="38"/>
    </row>
    <row r="63" spans="1:11" ht="13.5" customHeight="1" x14ac:dyDescent="0.2">
      <c r="A63" s="90" t="s">
        <v>74</v>
      </c>
      <c r="C63" s="38"/>
      <c r="E63" s="38"/>
      <c r="G63" s="38"/>
      <c r="I63" s="38"/>
      <c r="K63" s="38"/>
    </row>
    <row r="64" spans="1:11" ht="13.5" customHeight="1" x14ac:dyDescent="0.2">
      <c r="A64" s="85"/>
      <c r="C64" s="38"/>
      <c r="E64" s="38"/>
      <c r="G64" s="38"/>
      <c r="I64" s="38"/>
      <c r="K64" s="38"/>
    </row>
    <row r="65" spans="1:11" x14ac:dyDescent="0.2">
      <c r="A65" s="83" t="s">
        <v>75</v>
      </c>
      <c r="C65" s="38"/>
      <c r="E65" s="87" t="e">
        <f>('CE finale'!E7-'CE finale'!C7)/'CE finale'!C7</f>
        <v>#DIV/0!</v>
      </c>
      <c r="G65" s="87" t="e">
        <f>('CE finale'!G7-'CE finale'!E7)/'CE finale'!E7</f>
        <v>#DIV/0!</v>
      </c>
      <c r="I65" s="87" t="e">
        <f>('CE finale'!I7-'CE finale'!G7)/'CE finale'!G7</f>
        <v>#DIV/0!</v>
      </c>
      <c r="K65" s="87" t="e">
        <f>('CE finale'!K7-'CE finale'!I7)/'CE finale'!I7</f>
        <v>#DIV/0!</v>
      </c>
    </row>
    <row r="66" spans="1:11" x14ac:dyDescent="0.2">
      <c r="A66" s="85"/>
      <c r="C66" s="38"/>
      <c r="E66" s="87"/>
      <c r="G66" s="87"/>
      <c r="I66" s="87"/>
      <c r="K66" s="87"/>
    </row>
    <row r="67" spans="1:11" x14ac:dyDescent="0.2">
      <c r="A67" s="85"/>
      <c r="C67" s="38"/>
      <c r="E67" s="87"/>
      <c r="G67" s="87"/>
      <c r="I67" s="87"/>
      <c r="K67" s="87"/>
    </row>
    <row r="68" spans="1:11" x14ac:dyDescent="0.2">
      <c r="A68" s="83" t="s">
        <v>78</v>
      </c>
      <c r="C68" s="38"/>
      <c r="E68" s="87" t="e">
        <f>('CE finale'!E78-'CE finale'!C78)/'CE finale'!C78</f>
        <v>#DIV/0!</v>
      </c>
      <c r="G68" s="87" t="e">
        <f>('CE finale'!G78-'CE finale'!E78)/'CE finale'!E78</f>
        <v>#DIV/0!</v>
      </c>
      <c r="I68" s="87" t="e">
        <f>('CE finale'!I78-'CE finale'!G78)/'CE finale'!G78</f>
        <v>#DIV/0!</v>
      </c>
      <c r="K68" s="87" t="e">
        <f>('CE finale'!K78-'CE finale'!I78)/'CE finale'!I78</f>
        <v>#DIV/0!</v>
      </c>
    </row>
    <row r="69" spans="1:11" x14ac:dyDescent="0.2">
      <c r="A69" s="83"/>
      <c r="C69" s="38"/>
      <c r="E69" s="87"/>
      <c r="G69" s="87"/>
      <c r="I69" s="87"/>
      <c r="K69" s="87"/>
    </row>
    <row r="70" spans="1:11" x14ac:dyDescent="0.2">
      <c r="A70" s="85"/>
      <c r="C70" s="38"/>
      <c r="E70" s="87"/>
      <c r="G70" s="87"/>
      <c r="I70" s="87"/>
      <c r="K70" s="87"/>
    </row>
    <row r="71" spans="1:11" x14ac:dyDescent="0.2">
      <c r="A71" s="90" t="s">
        <v>76</v>
      </c>
      <c r="C71" s="38"/>
      <c r="E71" s="87"/>
      <c r="G71" s="87"/>
      <c r="I71" s="87"/>
      <c r="K71" s="87"/>
    </row>
    <row r="72" spans="1:11" x14ac:dyDescent="0.2">
      <c r="A72" s="85"/>
      <c r="C72" s="38"/>
      <c r="E72" s="87"/>
      <c r="G72" s="87"/>
      <c r="I72" s="87"/>
      <c r="K72" s="87"/>
    </row>
    <row r="73" spans="1:11" x14ac:dyDescent="0.2">
      <c r="A73" s="83" t="s">
        <v>77</v>
      </c>
      <c r="C73" s="38"/>
      <c r="E73" s="87" t="e">
        <f>('SP finale'!E18-'SP finale'!C18)/'SP finale'!C18</f>
        <v>#DIV/0!</v>
      </c>
      <c r="G73" s="87" t="e">
        <f>('SP finale'!G18-'SP finale'!E18)/'SP finale'!E18</f>
        <v>#DIV/0!</v>
      </c>
      <c r="I73" s="87" t="e">
        <f>('SP finale'!I18-'SP finale'!G18)/'SP finale'!G18</f>
        <v>#DIV/0!</v>
      </c>
      <c r="K73" s="87" t="e">
        <f>('SP finale'!K18-'SP finale'!I18)/'SP finale'!I18</f>
        <v>#DIV/0!</v>
      </c>
    </row>
    <row r="74" spans="1:11" x14ac:dyDescent="0.2">
      <c r="A74" s="85"/>
      <c r="C74" s="38"/>
      <c r="E74" s="87"/>
      <c r="G74" s="87"/>
      <c r="I74" s="87"/>
      <c r="K74" s="87"/>
    </row>
    <row r="75" spans="1:11" x14ac:dyDescent="0.2">
      <c r="A75" s="85"/>
      <c r="C75" s="38"/>
      <c r="E75" s="87"/>
      <c r="G75" s="87"/>
      <c r="I75" s="87"/>
      <c r="K75" s="87"/>
    </row>
    <row r="76" spans="1:11" x14ac:dyDescent="0.2">
      <c r="A76" s="83" t="s">
        <v>79</v>
      </c>
      <c r="C76" s="38"/>
      <c r="E76" s="87" t="e">
        <f>('SP finale'!E58-'SP finale'!C58)/'SP finale'!C58</f>
        <v>#DIV/0!</v>
      </c>
      <c r="G76" s="87" t="e">
        <f>('SP finale'!G58-'SP finale'!E58)/'SP finale'!E58</f>
        <v>#DIV/0!</v>
      </c>
      <c r="I76" s="87" t="e">
        <f>('SP finale'!I58-'SP finale'!G58)/'SP finale'!G58</f>
        <v>#DIV/0!</v>
      </c>
      <c r="K76" s="87" t="e">
        <f>('SP finale'!K58-'SP finale'!I58)/'SP finale'!I58</f>
        <v>#DIV/0!</v>
      </c>
    </row>
    <row r="77" spans="1:11" x14ac:dyDescent="0.2">
      <c r="A77" s="85"/>
      <c r="C77" s="38"/>
      <c r="E77" s="38"/>
      <c r="G77" s="38"/>
      <c r="I77" s="38"/>
      <c r="K77" s="38"/>
    </row>
    <row r="78" spans="1:11" x14ac:dyDescent="0.2">
      <c r="A78" s="85"/>
      <c r="C78" s="38"/>
      <c r="E78" s="38"/>
      <c r="G78" s="38"/>
      <c r="I78" s="38"/>
      <c r="K78" s="38"/>
    </row>
    <row r="79" spans="1:11" x14ac:dyDescent="0.2">
      <c r="A79" s="83" t="s">
        <v>501</v>
      </c>
      <c r="C79" s="38"/>
      <c r="E79" s="87" t="e">
        <f>+D79/D80</f>
        <v>#DIV/0!</v>
      </c>
      <c r="G79" s="87" t="e">
        <f>+F79/F80</f>
        <v>#DIV/0!</v>
      </c>
      <c r="I79" s="87" t="e">
        <f>+H79/H80</f>
        <v>#DIV/0!</v>
      </c>
      <c r="K79" s="87" t="e">
        <f>+J79/J80</f>
        <v>#DIV/0!</v>
      </c>
    </row>
    <row r="80" spans="1:11" x14ac:dyDescent="0.2">
      <c r="A80" s="85"/>
      <c r="C80" s="38"/>
      <c r="E80" s="38"/>
      <c r="G80" s="38"/>
      <c r="I80" s="38"/>
      <c r="K80" s="38"/>
    </row>
    <row r="81" spans="1:11" x14ac:dyDescent="0.2">
      <c r="A81" s="85"/>
      <c r="C81" s="38"/>
      <c r="E81" s="38"/>
      <c r="G81" s="38"/>
      <c r="I81" s="38"/>
      <c r="K81" s="38"/>
    </row>
    <row r="82" spans="1:11" ht="15" x14ac:dyDescent="0.2">
      <c r="A82" s="86" t="s">
        <v>503</v>
      </c>
      <c r="C82" s="38"/>
      <c r="E82" s="38"/>
      <c r="G82" s="38"/>
      <c r="I82" s="38"/>
      <c r="K82" s="38"/>
    </row>
    <row r="83" spans="1:11" x14ac:dyDescent="0.2">
      <c r="A83" s="85"/>
      <c r="C83" s="38"/>
      <c r="E83" s="38"/>
      <c r="G83" s="38"/>
      <c r="I83" s="38"/>
      <c r="K83" s="38"/>
    </row>
    <row r="84" spans="1:11" x14ac:dyDescent="0.2">
      <c r="A84" s="83" t="s">
        <v>80</v>
      </c>
      <c r="C84" s="88" t="e">
        <f>('SP finale'!C44+'SP finale'!C56)/('CE finale'!C7/365)</f>
        <v>#DIV/0!</v>
      </c>
      <c r="E84" s="88" t="e">
        <f>('SP finale'!E44+'SP finale'!E56)/('CE finale'!E7/365)</f>
        <v>#DIV/0!</v>
      </c>
      <c r="G84" s="88" t="e">
        <f>('SP finale'!G44+'SP finale'!G56)/('CE finale'!G7/365)</f>
        <v>#DIV/0!</v>
      </c>
      <c r="I84" s="88" t="e">
        <f>('SP finale'!I44+'SP finale'!I56)/('CE finale'!I7/365)</f>
        <v>#DIV/0!</v>
      </c>
      <c r="K84" s="88" t="e">
        <f>('SP finale'!K44+'SP finale'!K56)/('CE finale'!K7/365)</f>
        <v>#DIV/0!</v>
      </c>
    </row>
    <row r="85" spans="1:11" x14ac:dyDescent="0.2">
      <c r="A85" s="84" t="s">
        <v>110</v>
      </c>
      <c r="C85" s="88"/>
      <c r="E85" s="88"/>
      <c r="G85" s="88"/>
      <c r="I85" s="88"/>
      <c r="K85" s="88"/>
    </row>
    <row r="86" spans="1:11" x14ac:dyDescent="0.2">
      <c r="A86" s="83"/>
      <c r="C86" s="88"/>
      <c r="E86" s="88"/>
      <c r="G86" s="88"/>
      <c r="I86" s="88"/>
      <c r="K86" s="88"/>
    </row>
    <row r="87" spans="1:11" x14ac:dyDescent="0.2">
      <c r="A87" s="83" t="s">
        <v>81</v>
      </c>
      <c r="C87" s="88" t="e">
        <f>('SP finale'!C47+'SP finale'!C56)/(('CE riclassificato'!B10)/365)</f>
        <v>#DIV/0!</v>
      </c>
      <c r="E87" s="88" t="e">
        <f>('SP finale'!E47+'SP finale'!E56)/(('CE riclassificato'!D10)/365)</f>
        <v>#DIV/0!</v>
      </c>
      <c r="G87" s="88" t="e">
        <f>('SP finale'!G47+'SP finale'!G56)/(('CE riclassificato'!F10)/365)</f>
        <v>#DIV/0!</v>
      </c>
      <c r="I87" s="88" t="e">
        <f>('SP finale'!I47+'SP finale'!I56)/(('CE riclassificato'!H10)/365)</f>
        <v>#DIV/0!</v>
      </c>
      <c r="K87" s="88" t="e">
        <f>('SP finale'!K47+'SP finale'!K56)/(('CE riclassificato'!J10)/365)</f>
        <v>#DIV/0!</v>
      </c>
    </row>
    <row r="88" spans="1:11" x14ac:dyDescent="0.2">
      <c r="A88" s="96" t="s">
        <v>111</v>
      </c>
      <c r="C88" s="88"/>
      <c r="E88" s="88"/>
      <c r="G88" s="88"/>
      <c r="I88" s="88"/>
      <c r="K88" s="88"/>
    </row>
    <row r="89" spans="1:11" x14ac:dyDescent="0.2">
      <c r="A89" s="96" t="s">
        <v>496</v>
      </c>
      <c r="C89" s="88"/>
      <c r="E89" s="88"/>
      <c r="G89" s="88"/>
      <c r="I89" s="88"/>
      <c r="K89" s="88"/>
    </row>
    <row r="90" spans="1:11" x14ac:dyDescent="0.2">
      <c r="A90" s="97"/>
      <c r="C90" s="88"/>
      <c r="E90" s="88"/>
      <c r="G90" s="88"/>
      <c r="I90" s="88"/>
      <c r="K90" s="88"/>
    </row>
    <row r="91" spans="1:11" x14ac:dyDescent="0.2">
      <c r="A91" s="83" t="s">
        <v>82</v>
      </c>
      <c r="C91" s="88" t="e">
        <f>'SP riclassificato'!C231/('CE riclassificato'!B12/365)</f>
        <v>#DIV/0!</v>
      </c>
      <c r="E91" s="88" t="e">
        <f>'SP riclassificato'!E231/('CE riclassificato'!D12/365)</f>
        <v>#DIV/0!</v>
      </c>
      <c r="G91" s="88" t="e">
        <f>'SP riclassificato'!G231/('CE riclassificato'!F12/365)</f>
        <v>#DIV/0!</v>
      </c>
      <c r="I91" s="88" t="e">
        <f>'SP riclassificato'!I231/('CE riclassificato'!H12/365)</f>
        <v>#DIV/0!</v>
      </c>
      <c r="K91" s="88" t="e">
        <f>'SP riclassificato'!K231/('CE riclassificato'!J12/365)</f>
        <v>#DIV/0!</v>
      </c>
    </row>
    <row r="92" spans="1:11" x14ac:dyDescent="0.2">
      <c r="A92" s="84" t="s">
        <v>112</v>
      </c>
      <c r="C92" s="38"/>
      <c r="E92" s="38"/>
      <c r="G92" s="38"/>
      <c r="I92" s="38"/>
      <c r="K92" s="38"/>
    </row>
    <row r="93" spans="1:11" x14ac:dyDescent="0.2">
      <c r="A93" s="83"/>
      <c r="C93" s="38"/>
      <c r="E93" s="38"/>
      <c r="G93" s="38"/>
      <c r="I93" s="38"/>
      <c r="K93" s="38"/>
    </row>
    <row r="94" spans="1:11" x14ac:dyDescent="0.2">
      <c r="A94" s="85"/>
      <c r="C94" s="38"/>
      <c r="E94" s="38"/>
      <c r="G94" s="38"/>
      <c r="I94" s="38"/>
      <c r="K94" s="38"/>
    </row>
    <row r="95" spans="1:11" ht="15" x14ac:dyDescent="0.2">
      <c r="A95" s="86" t="s">
        <v>122</v>
      </c>
      <c r="C95" s="38"/>
      <c r="E95" s="38"/>
      <c r="G95" s="38"/>
      <c r="I95" s="38"/>
      <c r="K95" s="38"/>
    </row>
    <row r="96" spans="1:11" x14ac:dyDescent="0.2">
      <c r="A96" s="85"/>
      <c r="C96" s="38"/>
      <c r="E96" s="38"/>
      <c r="G96" s="38"/>
      <c r="I96" s="38"/>
      <c r="K96" s="38"/>
    </row>
    <row r="97" spans="1:11" x14ac:dyDescent="0.2">
      <c r="A97" s="83" t="s">
        <v>83</v>
      </c>
      <c r="C97" s="89" t="e">
        <f>('CE finale'!C13)/(1-('CE finale'!C9/'CE finale'!C7))</f>
        <v>#DIV/0!</v>
      </c>
      <c r="E97" s="89" t="e">
        <f>('CE finale'!E13)/(1-('CE finale'!E9/'CE finale'!E7))</f>
        <v>#DIV/0!</v>
      </c>
      <c r="G97" s="89" t="e">
        <f>('CE finale'!G13)/(1-('CE finale'!G9/'CE finale'!G7))</f>
        <v>#DIV/0!</v>
      </c>
      <c r="I97" s="89" t="e">
        <f>('CE finale'!I13)/(1-('CE finale'!I9/'CE finale'!I7))</f>
        <v>#DIV/0!</v>
      </c>
      <c r="K97" s="89" t="e">
        <f>('CE finale'!K13)/(1-('CE finale'!K9/'CE finale'!K7))</f>
        <v>#DIV/0!</v>
      </c>
    </row>
    <row r="98" spans="1:11" x14ac:dyDescent="0.2">
      <c r="A98" s="84" t="s">
        <v>120</v>
      </c>
      <c r="C98" s="134" t="s">
        <v>471</v>
      </c>
      <c r="E98" s="134" t="s">
        <v>471</v>
      </c>
      <c r="G98" s="134" t="s">
        <v>471</v>
      </c>
      <c r="I98" s="134" t="s">
        <v>471</v>
      </c>
      <c r="K98" s="134" t="s">
        <v>471</v>
      </c>
    </row>
    <row r="99" spans="1:11" x14ac:dyDescent="0.2">
      <c r="A99" s="83"/>
      <c r="C99" s="134" t="s">
        <v>472</v>
      </c>
      <c r="E99" s="134" t="s">
        <v>472</v>
      </c>
      <c r="G99" s="134" t="s">
        <v>472</v>
      </c>
      <c r="I99" s="134" t="s">
        <v>472</v>
      </c>
      <c r="K99" s="134" t="s">
        <v>472</v>
      </c>
    </row>
    <row r="100" spans="1:11" s="104" customFormat="1" x14ac:dyDescent="0.2">
      <c r="A100" s="105"/>
    </row>
    <row r="101" spans="1:11" s="104" customFormat="1" x14ac:dyDescent="0.2">
      <c r="A101" s="105"/>
      <c r="C101" s="133" t="s">
        <v>473</v>
      </c>
      <c r="E101" s="133" t="s">
        <v>473</v>
      </c>
      <c r="G101" s="133" t="s">
        <v>473</v>
      </c>
      <c r="I101" s="133" t="s">
        <v>473</v>
      </c>
      <c r="K101" s="133" t="s">
        <v>473</v>
      </c>
    </row>
    <row r="102" spans="1:11" s="104" customFormat="1" x14ac:dyDescent="0.2">
      <c r="A102" s="105"/>
      <c r="C102" s="125" t="s">
        <v>474</v>
      </c>
      <c r="E102" s="125" t="s">
        <v>474</v>
      </c>
      <c r="G102" s="125" t="s">
        <v>474</v>
      </c>
      <c r="I102" s="125" t="s">
        <v>474</v>
      </c>
      <c r="K102" s="125" t="s">
        <v>474</v>
      </c>
    </row>
    <row r="103" spans="1:11" x14ac:dyDescent="0.2">
      <c r="A103" s="83"/>
      <c r="C103" s="38"/>
      <c r="E103" s="38"/>
      <c r="G103" s="38"/>
      <c r="I103" s="38"/>
      <c r="K103" s="38"/>
    </row>
    <row r="104" spans="1:11" x14ac:dyDescent="0.2">
      <c r="A104" s="83" t="s">
        <v>84</v>
      </c>
      <c r="C104" s="101" t="e">
        <f>('CE finale'!C7-indici!C97)/'CE finale'!C7</f>
        <v>#DIV/0!</v>
      </c>
      <c r="E104" s="101" t="e">
        <f>('CE finale'!E7-indici!E97)/'CE finale'!E7</f>
        <v>#DIV/0!</v>
      </c>
      <c r="G104" s="101" t="e">
        <f>('CE finale'!G7-indici!G97)/'CE finale'!G7</f>
        <v>#DIV/0!</v>
      </c>
      <c r="I104" s="101" t="e">
        <f>('CE finale'!I7-indici!I97)/'CE finale'!I7</f>
        <v>#DIV/0!</v>
      </c>
      <c r="K104" s="101" t="e">
        <f>('CE finale'!K7-indici!K97)/'CE finale'!K7</f>
        <v>#DIV/0!</v>
      </c>
    </row>
    <row r="105" spans="1:11" x14ac:dyDescent="0.2">
      <c r="A105" s="85" t="s">
        <v>113</v>
      </c>
      <c r="C105" s="38"/>
      <c r="E105" s="38"/>
      <c r="G105" s="38"/>
      <c r="I105" s="38"/>
      <c r="K105" s="38"/>
    </row>
    <row r="106" spans="1:11" x14ac:dyDescent="0.2">
      <c r="A106" s="85"/>
      <c r="C106" s="38"/>
      <c r="E106" s="38"/>
      <c r="G106" s="38"/>
      <c r="I106" s="38"/>
      <c r="K106" s="38"/>
    </row>
    <row r="107" spans="1:11" x14ac:dyDescent="0.2">
      <c r="A107" s="85"/>
      <c r="C107" s="38"/>
      <c r="E107" s="38"/>
      <c r="G107" s="38"/>
      <c r="I107" s="38"/>
      <c r="K107" s="38"/>
    </row>
    <row r="108" spans="1:11" x14ac:dyDescent="0.2">
      <c r="A108" s="83" t="s">
        <v>123</v>
      </c>
      <c r="C108" s="107" t="e">
        <f>+'CE finale'!C11/'CE finale'!C15</f>
        <v>#DIV/0!</v>
      </c>
      <c r="E108" s="107" t="e">
        <f>+'CE finale'!E11/'CE finale'!E15</f>
        <v>#DIV/0!</v>
      </c>
      <c r="G108" s="107" t="e">
        <f>+'CE finale'!G11/'CE finale'!G15</f>
        <v>#DIV/0!</v>
      </c>
      <c r="I108" s="107" t="e">
        <f>+'CE finale'!I11/'CE finale'!I15</f>
        <v>#DIV/0!</v>
      </c>
      <c r="K108" s="107" t="e">
        <f>+'CE finale'!K11/'CE finale'!K15</f>
        <v>#DIV/0!</v>
      </c>
    </row>
    <row r="109" spans="1:11" x14ac:dyDescent="0.2">
      <c r="A109" s="85" t="s">
        <v>139</v>
      </c>
      <c r="C109" s="38"/>
      <c r="E109" s="38"/>
      <c r="G109" s="38"/>
      <c r="I109" s="38"/>
      <c r="K109" s="38"/>
    </row>
    <row r="110" spans="1:11" x14ac:dyDescent="0.2">
      <c r="A110" s="85"/>
      <c r="C110" s="38"/>
      <c r="E110" s="38"/>
      <c r="G110" s="38"/>
      <c r="I110" s="38"/>
      <c r="K110" s="38"/>
    </row>
    <row r="111" spans="1:11" x14ac:dyDescent="0.2">
      <c r="A111" s="84" t="s">
        <v>488</v>
      </c>
      <c r="C111" s="101">
        <v>0.1</v>
      </c>
      <c r="E111" s="101">
        <v>-4.41E-2</v>
      </c>
      <c r="G111" s="101">
        <v>-7.0599999999999996E-2</v>
      </c>
      <c r="I111" s="101">
        <v>-0.05</v>
      </c>
      <c r="K111" s="101">
        <v>0.1</v>
      </c>
    </row>
    <row r="112" spans="1:11" x14ac:dyDescent="0.2">
      <c r="A112" s="85"/>
      <c r="C112" s="38"/>
      <c r="E112" s="38"/>
      <c r="G112" s="38"/>
      <c r="I112" s="38"/>
      <c r="K112" s="38"/>
    </row>
    <row r="113" spans="1:12" x14ac:dyDescent="0.2">
      <c r="A113" s="84" t="s">
        <v>489</v>
      </c>
      <c r="C113" s="164" t="e">
        <f>+C111*C108</f>
        <v>#DIV/0!</v>
      </c>
      <c r="E113" s="164" t="e">
        <f>+E111*E108</f>
        <v>#DIV/0!</v>
      </c>
      <c r="G113" s="164" t="e">
        <f>+G111*G108</f>
        <v>#DIV/0!</v>
      </c>
      <c r="I113" s="164" t="e">
        <f>+I111*I108</f>
        <v>#DIV/0!</v>
      </c>
      <c r="K113" s="164" t="e">
        <f>+K111*K108</f>
        <v>#DIV/0!</v>
      </c>
    </row>
    <row r="114" spans="1:12" x14ac:dyDescent="0.2">
      <c r="A114" s="84"/>
      <c r="C114" s="38"/>
      <c r="E114" s="38"/>
      <c r="G114" s="38"/>
      <c r="I114" s="38"/>
      <c r="K114" s="38"/>
    </row>
    <row r="115" spans="1:12" x14ac:dyDescent="0.2">
      <c r="A115" s="84" t="s">
        <v>490</v>
      </c>
      <c r="C115" s="107" t="e">
        <f>'CE finale'!C15*(1+C113)</f>
        <v>#DIV/0!</v>
      </c>
      <c r="E115" s="107" t="e">
        <f>'CE finale'!E15*(1+E113)</f>
        <v>#DIV/0!</v>
      </c>
      <c r="G115" s="107" t="e">
        <f>'CE finale'!G15*(1+G113)</f>
        <v>#DIV/0!</v>
      </c>
      <c r="I115" s="107" t="e">
        <f>'CE finale'!I15*(1+I113)</f>
        <v>#DIV/0!</v>
      </c>
      <c r="K115" s="107" t="e">
        <f>'CE finale'!K15*(1+K113)</f>
        <v>#DIV/0!</v>
      </c>
    </row>
    <row r="116" spans="1:12" x14ac:dyDescent="0.2">
      <c r="A116" s="85"/>
      <c r="C116" s="38"/>
      <c r="E116" s="38"/>
      <c r="G116" s="38"/>
      <c r="I116" s="38"/>
      <c r="K116" s="38"/>
    </row>
    <row r="117" spans="1:12" x14ac:dyDescent="0.2">
      <c r="A117" s="85"/>
      <c r="C117" s="38"/>
      <c r="E117" s="38"/>
      <c r="G117" s="38"/>
      <c r="I117" s="38"/>
      <c r="K117" s="38"/>
    </row>
    <row r="118" spans="1:12" ht="15" x14ac:dyDescent="0.2">
      <c r="A118" s="86" t="s">
        <v>124</v>
      </c>
      <c r="C118" s="38"/>
      <c r="E118" s="38"/>
      <c r="G118" s="38"/>
      <c r="I118" s="38"/>
      <c r="K118" s="38"/>
    </row>
    <row r="119" spans="1:12" x14ac:dyDescent="0.2">
      <c r="A119" s="85"/>
      <c r="C119" s="38"/>
      <c r="E119" s="38"/>
      <c r="G119" s="38"/>
      <c r="I119" s="38"/>
      <c r="K119" s="38"/>
    </row>
    <row r="120" spans="1:12" x14ac:dyDescent="0.2">
      <c r="A120" s="83" t="s">
        <v>126</v>
      </c>
      <c r="B120" s="108"/>
      <c r="C120" s="108">
        <v>0.01</v>
      </c>
      <c r="D120" s="108"/>
      <c r="E120" s="108">
        <v>0.01</v>
      </c>
      <c r="F120" s="108"/>
      <c r="G120" s="108">
        <v>0.01</v>
      </c>
      <c r="H120" s="108"/>
      <c r="I120" s="108">
        <v>0.01</v>
      </c>
      <c r="J120" s="108"/>
      <c r="K120" s="108">
        <v>3.7659999999999999E-2</v>
      </c>
      <c r="L120" s="108"/>
    </row>
    <row r="121" spans="1:12" x14ac:dyDescent="0.2">
      <c r="A121" s="85"/>
      <c r="C121" s="38"/>
      <c r="E121" s="38"/>
      <c r="G121" s="38"/>
      <c r="I121" s="38"/>
      <c r="K121" s="38"/>
    </row>
    <row r="122" spans="1:12" ht="15.75" x14ac:dyDescent="0.25">
      <c r="A122" s="109" t="s">
        <v>127</v>
      </c>
      <c r="C122" s="38">
        <v>1</v>
      </c>
      <c r="E122" s="38">
        <v>1</v>
      </c>
      <c r="G122" s="38">
        <v>1</v>
      </c>
      <c r="I122" s="38">
        <v>1</v>
      </c>
      <c r="K122" s="38">
        <v>1</v>
      </c>
    </row>
    <row r="123" spans="1:12" x14ac:dyDescent="0.2">
      <c r="A123" s="84" t="s">
        <v>132</v>
      </c>
      <c r="C123" s="38"/>
      <c r="E123" s="38"/>
      <c r="G123" s="38"/>
      <c r="I123" s="38"/>
      <c r="K123" s="38"/>
    </row>
    <row r="124" spans="1:12" x14ac:dyDescent="0.2">
      <c r="A124" s="85"/>
      <c r="C124" s="38"/>
      <c r="E124" s="38"/>
      <c r="G124" s="38"/>
      <c r="I124" s="38"/>
      <c r="K124" s="38"/>
    </row>
    <row r="125" spans="1:12" x14ac:dyDescent="0.2">
      <c r="A125" s="83" t="s">
        <v>140</v>
      </c>
      <c r="C125" s="126">
        <v>0.5</v>
      </c>
      <c r="E125" s="126">
        <v>0.5</v>
      </c>
      <c r="G125" s="126">
        <v>0.5</v>
      </c>
      <c r="I125" s="126">
        <v>0.5</v>
      </c>
      <c r="K125" s="126">
        <v>0.5</v>
      </c>
    </row>
    <row r="126" spans="1:12" x14ac:dyDescent="0.2">
      <c r="A126" s="85"/>
      <c r="C126" s="38"/>
      <c r="E126" s="38"/>
      <c r="G126" s="38"/>
      <c r="I126" s="38"/>
      <c r="K126" s="38"/>
    </row>
    <row r="127" spans="1:12" x14ac:dyDescent="0.2">
      <c r="A127" s="83" t="s">
        <v>128</v>
      </c>
      <c r="C127" s="38" t="e">
        <f>C122*(1+('SP finale'!C70/'SP finale'!C71)*(1-indici!C125))</f>
        <v>#DIV/0!</v>
      </c>
      <c r="E127" s="38" t="e">
        <f>E122*(1+('SP finale'!E70/'SP finale'!E71)*(1-indici!E125))</f>
        <v>#DIV/0!</v>
      </c>
      <c r="G127" s="38" t="e">
        <f>G122*(1+('SP finale'!G70/'SP finale'!G71)*(1-indici!G125))</f>
        <v>#DIV/0!</v>
      </c>
      <c r="I127" s="38" t="e">
        <f>I122*(1+('SP finale'!I70/'SP finale'!I71)*(1-indici!I125))</f>
        <v>#DIV/0!</v>
      </c>
      <c r="K127" s="38" t="e">
        <f>K122*(1+('SP finale'!K70/'SP finale'!K71)*(1-indici!K125))</f>
        <v>#DIV/0!</v>
      </c>
    </row>
    <row r="128" spans="1:12" x14ac:dyDescent="0.2">
      <c r="A128" s="85" t="s">
        <v>133</v>
      </c>
      <c r="C128" s="38"/>
      <c r="E128" s="38"/>
      <c r="G128" s="38"/>
      <c r="I128" s="38"/>
      <c r="K128" s="38"/>
    </row>
    <row r="129" spans="1:12" x14ac:dyDescent="0.2">
      <c r="A129" s="85"/>
      <c r="C129" s="38"/>
      <c r="E129" s="38"/>
      <c r="G129" s="38"/>
      <c r="I129" s="38"/>
      <c r="K129" s="38"/>
    </row>
    <row r="130" spans="1:12" ht="15.75" x14ac:dyDescent="0.25">
      <c r="A130" s="109" t="s">
        <v>127</v>
      </c>
      <c r="C130" s="38" t="e">
        <f>+C127</f>
        <v>#DIV/0!</v>
      </c>
      <c r="E130" s="38" t="e">
        <f>+E127</f>
        <v>#DIV/0!</v>
      </c>
      <c r="G130" s="38" t="e">
        <f>+G127</f>
        <v>#DIV/0!</v>
      </c>
      <c r="I130" s="38" t="e">
        <f>+I127</f>
        <v>#DIV/0!</v>
      </c>
      <c r="K130" s="38" t="e">
        <f>+K127</f>
        <v>#DIV/0!</v>
      </c>
    </row>
    <row r="131" spans="1:12" x14ac:dyDescent="0.2">
      <c r="A131" s="85"/>
      <c r="C131" s="38"/>
      <c r="E131" s="38"/>
      <c r="G131" s="38"/>
      <c r="I131" s="38"/>
      <c r="K131" s="38"/>
    </row>
    <row r="132" spans="1:12" x14ac:dyDescent="0.2">
      <c r="A132" s="83" t="s">
        <v>136</v>
      </c>
      <c r="C132" s="126">
        <v>0.1</v>
      </c>
      <c r="E132" s="126">
        <v>0.1</v>
      </c>
      <c r="G132" s="126">
        <v>0.1</v>
      </c>
      <c r="I132" s="126">
        <v>0.1</v>
      </c>
      <c r="K132" s="126">
        <v>0.1</v>
      </c>
    </row>
    <row r="133" spans="1:12" x14ac:dyDescent="0.2">
      <c r="A133" s="85"/>
      <c r="C133" s="38"/>
      <c r="E133" s="38"/>
      <c r="G133" s="38"/>
      <c r="I133" s="38"/>
      <c r="K133" s="38"/>
    </row>
    <row r="134" spans="1:12" x14ac:dyDescent="0.2">
      <c r="A134" s="83" t="s">
        <v>125</v>
      </c>
      <c r="B134" s="127"/>
      <c r="C134" s="127" t="e">
        <f>C120+C130*C132</f>
        <v>#DIV/0!</v>
      </c>
      <c r="D134" s="127"/>
      <c r="E134" s="127" t="e">
        <f>E120+E130*E132</f>
        <v>#DIV/0!</v>
      </c>
      <c r="F134" s="127"/>
      <c r="G134" s="127" t="e">
        <f>G120+G130*G132</f>
        <v>#DIV/0!</v>
      </c>
      <c r="H134" s="127"/>
      <c r="I134" s="127" t="e">
        <f>I120+I130*I132</f>
        <v>#DIV/0!</v>
      </c>
      <c r="J134" s="127"/>
      <c r="K134" s="127" t="e">
        <f>K120+K130*K132</f>
        <v>#DIV/0!</v>
      </c>
      <c r="L134" s="127"/>
    </row>
    <row r="135" spans="1:12" x14ac:dyDescent="0.2">
      <c r="A135" s="85" t="s">
        <v>131</v>
      </c>
      <c r="C135" s="38"/>
      <c r="E135" s="38"/>
      <c r="G135" s="38"/>
      <c r="I135" s="38"/>
      <c r="K135" s="38"/>
    </row>
    <row r="136" spans="1:12" x14ac:dyDescent="0.2">
      <c r="A136" s="85"/>
      <c r="C136" s="38"/>
      <c r="E136" s="38"/>
      <c r="G136" s="38"/>
      <c r="I136" s="38"/>
      <c r="K136" s="38"/>
    </row>
    <row r="137" spans="1:12" x14ac:dyDescent="0.2">
      <c r="A137" s="83" t="s">
        <v>135</v>
      </c>
      <c r="C137" s="126" t="e">
        <f>-'CE finale'!C21/'SP finale'!C70</f>
        <v>#DIV/0!</v>
      </c>
      <c r="E137" s="126" t="e">
        <f>-'CE finale'!E21/'SP finale'!E70</f>
        <v>#DIV/0!</v>
      </c>
      <c r="G137" s="126" t="e">
        <f>-'CE finale'!G21/'SP finale'!G70</f>
        <v>#DIV/0!</v>
      </c>
      <c r="I137" s="126" t="e">
        <f>-'CE finale'!I21/'SP finale'!I70</f>
        <v>#DIV/0!</v>
      </c>
      <c r="K137" s="126" t="e">
        <f>-'CE finale'!K21/'SP finale'!K70</f>
        <v>#DIV/0!</v>
      </c>
    </row>
    <row r="138" spans="1:12" x14ac:dyDescent="0.2">
      <c r="A138" s="85"/>
      <c r="C138" s="38"/>
      <c r="E138" s="38"/>
      <c r="G138" s="38"/>
      <c r="I138" s="38"/>
      <c r="K138" s="38"/>
    </row>
    <row r="139" spans="1:12" x14ac:dyDescent="0.2">
      <c r="A139" s="83" t="s">
        <v>129</v>
      </c>
      <c r="C139" s="126" t="e">
        <f>(C134*'SP finale'!C71/'SP finale'!C73)+((C137*(1-C125))*'SP finale'!C70/'SP finale'!C73)</f>
        <v>#DIV/0!</v>
      </c>
      <c r="E139" s="126" t="e">
        <f>(E134*'SP finale'!E71/'SP finale'!E73)+((E137*(1-E125))*'SP finale'!E70/'SP finale'!E73)</f>
        <v>#DIV/0!</v>
      </c>
      <c r="G139" s="126" t="e">
        <f>(G134*'SP finale'!G71/'SP finale'!G73)+((G137*(1-G125))*'SP finale'!G70/'SP finale'!G73)</f>
        <v>#DIV/0!</v>
      </c>
      <c r="I139" s="126" t="e">
        <f>(I134*'SP finale'!I71/'SP finale'!I73)+((I137*(1-I125))*'SP finale'!I70/'SP finale'!I73)</f>
        <v>#DIV/0!</v>
      </c>
      <c r="K139" s="126" t="e">
        <f>(K134*'SP finale'!K71/'SP finale'!K73)+((K137*(1-K125))*'SP finale'!K70/'SP finale'!K73)</f>
        <v>#DIV/0!</v>
      </c>
    </row>
    <row r="140" spans="1:12" x14ac:dyDescent="0.2">
      <c r="A140" s="85" t="s">
        <v>134</v>
      </c>
      <c r="C140" s="38"/>
      <c r="E140" s="38"/>
      <c r="G140" s="38"/>
      <c r="I140" s="38"/>
      <c r="K140" s="38"/>
    </row>
    <row r="141" spans="1:12" x14ac:dyDescent="0.2">
      <c r="A141" s="85"/>
      <c r="C141" s="38"/>
      <c r="E141" s="38"/>
      <c r="G141" s="38"/>
      <c r="I141" s="38"/>
      <c r="K141" s="38"/>
    </row>
    <row r="142" spans="1:12" x14ac:dyDescent="0.2">
      <c r="A142" s="83" t="s">
        <v>137</v>
      </c>
      <c r="C142" s="89">
        <f>+'CE finale'!C41-'CE finale'!C53-'CE finale'!C29</f>
        <v>0</v>
      </c>
      <c r="E142" s="89">
        <f>+'CE finale'!E41-'CE finale'!E53-'CE finale'!E29</f>
        <v>0</v>
      </c>
      <c r="G142" s="89">
        <f>+'CE finale'!G41-'CE finale'!G53-'CE finale'!G29</f>
        <v>0</v>
      </c>
      <c r="I142" s="89">
        <f>+'CE finale'!I41-'CE finale'!I53-'CE finale'!I29</f>
        <v>0</v>
      </c>
      <c r="K142" s="89">
        <f>+'CE finale'!K41-'CE finale'!K53-'CE finale'!K29</f>
        <v>0</v>
      </c>
    </row>
    <row r="143" spans="1:12" x14ac:dyDescent="0.2">
      <c r="A143" s="85"/>
      <c r="C143" s="38"/>
      <c r="E143" s="38"/>
      <c r="G143" s="38"/>
      <c r="I143" s="38"/>
      <c r="K143" s="38"/>
    </row>
    <row r="144" spans="1:12" x14ac:dyDescent="0.2">
      <c r="A144" s="83" t="s">
        <v>130</v>
      </c>
      <c r="C144" s="107" t="e">
        <f>((C142/'SP finale'!C58)-C139)*'SP finale'!C58</f>
        <v>#DIV/0!</v>
      </c>
      <c r="E144" s="107" t="e">
        <f>((E142/'SP finale'!E58)-E139)*'SP finale'!E58</f>
        <v>#DIV/0!</v>
      </c>
      <c r="G144" s="107" t="e">
        <f>((G142/'SP finale'!G58)-G139)*'SP finale'!G58</f>
        <v>#DIV/0!</v>
      </c>
      <c r="I144" s="107" t="e">
        <f>((I142/'SP finale'!I58)-I139)*'SP finale'!I58</f>
        <v>#DIV/0!</v>
      </c>
      <c r="K144" s="107" t="e">
        <f>((K142/'SP finale'!K58)-K139)*'SP finale'!K58</f>
        <v>#DIV/0!</v>
      </c>
    </row>
    <row r="145" spans="1:11" x14ac:dyDescent="0.2">
      <c r="A145" s="85" t="s">
        <v>138</v>
      </c>
      <c r="C145" s="38"/>
      <c r="E145" s="38"/>
      <c r="G145" s="38"/>
      <c r="I145" s="38"/>
      <c r="K145" s="38"/>
    </row>
    <row r="146" spans="1:11" x14ac:dyDescent="0.2">
      <c r="A146" s="85"/>
      <c r="C146" s="38"/>
      <c r="E146" s="38"/>
      <c r="G146" s="38"/>
      <c r="I146" s="38"/>
      <c r="K146" s="38"/>
    </row>
    <row r="147" spans="1:11" x14ac:dyDescent="0.2">
      <c r="A147" s="85"/>
      <c r="C147" s="38"/>
      <c r="E147" s="38"/>
      <c r="G147" s="38"/>
      <c r="I147" s="38"/>
      <c r="K147" s="38"/>
    </row>
    <row r="148" spans="1:11" x14ac:dyDescent="0.2">
      <c r="A148" s="85"/>
      <c r="C148" s="38"/>
      <c r="E148" s="38"/>
      <c r="G148" s="38"/>
      <c r="I148" s="38"/>
      <c r="K148" s="38"/>
    </row>
    <row r="149" spans="1:11" x14ac:dyDescent="0.2">
      <c r="A149" s="85"/>
      <c r="C149" s="38"/>
      <c r="E149" s="38"/>
      <c r="G149" s="38"/>
      <c r="I149" s="38"/>
      <c r="K149" s="38"/>
    </row>
    <row r="150" spans="1:11" x14ac:dyDescent="0.2">
      <c r="A150" s="85"/>
      <c r="C150" s="38"/>
      <c r="E150" s="38"/>
      <c r="G150" s="38"/>
      <c r="I150" s="38"/>
      <c r="K150" s="38"/>
    </row>
    <row r="151" spans="1:11" x14ac:dyDescent="0.2">
      <c r="A151" s="85"/>
      <c r="C151" s="38"/>
      <c r="E151" s="38"/>
      <c r="G151" s="38"/>
      <c r="I151" s="38"/>
      <c r="K151" s="38"/>
    </row>
    <row r="152" spans="1:11" x14ac:dyDescent="0.2">
      <c r="A152" s="85"/>
      <c r="C152" s="38"/>
      <c r="E152" s="38"/>
      <c r="G152" s="38"/>
      <c r="I152" s="38"/>
      <c r="K152" s="38"/>
    </row>
    <row r="153" spans="1:11" x14ac:dyDescent="0.2">
      <c r="A153" s="85"/>
      <c r="C153" s="38"/>
      <c r="E153" s="38"/>
      <c r="G153" s="38"/>
      <c r="I153" s="38"/>
      <c r="K153" s="38"/>
    </row>
    <row r="154" spans="1:11" x14ac:dyDescent="0.2">
      <c r="A154" s="85"/>
      <c r="C154" s="38"/>
      <c r="E154" s="38"/>
      <c r="G154" s="38"/>
      <c r="I154" s="38"/>
      <c r="K154" s="38"/>
    </row>
    <row r="155" spans="1:11" x14ac:dyDescent="0.2">
      <c r="A155" s="85"/>
      <c r="C155" s="38"/>
      <c r="E155" s="38"/>
      <c r="G155" s="38"/>
      <c r="I155" s="38"/>
      <c r="K155" s="38"/>
    </row>
    <row r="156" spans="1:11" x14ac:dyDescent="0.2">
      <c r="A156" s="85"/>
      <c r="C156" s="38"/>
      <c r="E156" s="38"/>
      <c r="G156" s="38"/>
      <c r="I156" s="38"/>
      <c r="K156" s="38"/>
    </row>
    <row r="157" spans="1:11" x14ac:dyDescent="0.2">
      <c r="A157" s="85"/>
      <c r="C157" s="38"/>
      <c r="E157" s="38"/>
      <c r="G157" s="38"/>
      <c r="I157" s="38"/>
      <c r="K157" s="38"/>
    </row>
    <row r="158" spans="1:11" x14ac:dyDescent="0.2">
      <c r="A158" s="85"/>
      <c r="C158" s="38"/>
      <c r="E158" s="38"/>
      <c r="G158" s="38"/>
      <c r="I158" s="38"/>
      <c r="K158" s="38"/>
    </row>
    <row r="159" spans="1:11" x14ac:dyDescent="0.2">
      <c r="A159" s="85"/>
      <c r="C159" s="38"/>
      <c r="E159" s="38"/>
      <c r="G159" s="38"/>
      <c r="I159" s="38"/>
      <c r="K159" s="38"/>
    </row>
    <row r="160" spans="1:11" x14ac:dyDescent="0.2">
      <c r="A160" s="85"/>
      <c r="C160" s="38"/>
      <c r="E160" s="38"/>
      <c r="G160" s="38"/>
      <c r="I160" s="38"/>
      <c r="K160" s="38"/>
    </row>
    <row r="161" spans="1:11" x14ac:dyDescent="0.2">
      <c r="A161" s="85"/>
      <c r="C161" s="38"/>
      <c r="E161" s="38"/>
      <c r="G161" s="38"/>
      <c r="I161" s="38"/>
      <c r="K161" s="38"/>
    </row>
    <row r="162" spans="1:11" x14ac:dyDescent="0.2">
      <c r="A162" s="85"/>
      <c r="C162" s="38"/>
      <c r="E162" s="38"/>
      <c r="G162" s="38"/>
      <c r="I162" s="38"/>
      <c r="K162" s="38"/>
    </row>
    <row r="163" spans="1:11" x14ac:dyDescent="0.2">
      <c r="A163" s="85"/>
      <c r="C163" s="38"/>
      <c r="E163" s="38"/>
      <c r="G163" s="38"/>
      <c r="I163" s="38"/>
      <c r="K163" s="38"/>
    </row>
    <row r="164" spans="1:11" x14ac:dyDescent="0.2">
      <c r="A164" s="85"/>
      <c r="C164" s="38"/>
      <c r="E164" s="38"/>
      <c r="G164" s="38"/>
      <c r="I164" s="38"/>
      <c r="K164" s="38"/>
    </row>
    <row r="165" spans="1:11" x14ac:dyDescent="0.2">
      <c r="A165" s="85"/>
      <c r="C165" s="38"/>
      <c r="E165" s="38"/>
      <c r="G165" s="38"/>
      <c r="I165" s="38"/>
      <c r="K165" s="38"/>
    </row>
    <row r="166" spans="1:11" x14ac:dyDescent="0.2">
      <c r="A166" s="85"/>
      <c r="C166" s="38"/>
      <c r="E166" s="38"/>
      <c r="G166" s="38"/>
      <c r="I166" s="38"/>
      <c r="K166" s="38"/>
    </row>
    <row r="167" spans="1:11" x14ac:dyDescent="0.2">
      <c r="A167" s="85"/>
      <c r="C167" s="38"/>
      <c r="E167" s="38"/>
      <c r="G167" s="38"/>
      <c r="I167" s="38"/>
      <c r="K167" s="38"/>
    </row>
    <row r="168" spans="1:11" x14ac:dyDescent="0.2">
      <c r="A168" s="85"/>
      <c r="C168" s="38"/>
      <c r="E168" s="38"/>
      <c r="G168" s="38"/>
      <c r="I168" s="38"/>
      <c r="K168" s="38"/>
    </row>
    <row r="169" spans="1:11" x14ac:dyDescent="0.2">
      <c r="A169" s="85"/>
      <c r="C169" s="38"/>
      <c r="E169" s="38"/>
      <c r="G169" s="38"/>
      <c r="I169" s="38"/>
      <c r="K169" s="38"/>
    </row>
    <row r="170" spans="1:11" x14ac:dyDescent="0.2">
      <c r="A170" s="85"/>
      <c r="C170" s="38"/>
      <c r="E170" s="38"/>
      <c r="G170" s="38"/>
      <c r="I170" s="38"/>
      <c r="K170" s="38"/>
    </row>
    <row r="171" spans="1:11" x14ac:dyDescent="0.2">
      <c r="A171" s="85"/>
      <c r="C171" s="38"/>
      <c r="E171" s="38"/>
      <c r="G171" s="38"/>
      <c r="I171" s="38"/>
      <c r="K171" s="38"/>
    </row>
    <row r="172" spans="1:11" x14ac:dyDescent="0.2">
      <c r="A172" s="85"/>
      <c r="C172" s="38"/>
      <c r="E172" s="38"/>
      <c r="G172" s="38"/>
      <c r="I172" s="38"/>
      <c r="K172" s="38"/>
    </row>
    <row r="173" spans="1:11" x14ac:dyDescent="0.2">
      <c r="A173" s="85"/>
      <c r="C173" s="38"/>
      <c r="E173" s="38"/>
      <c r="G173" s="38"/>
      <c r="I173" s="38"/>
      <c r="K173" s="38"/>
    </row>
    <row r="174" spans="1:11" x14ac:dyDescent="0.2">
      <c r="A174" s="85"/>
      <c r="C174" s="38"/>
      <c r="E174" s="38"/>
      <c r="G174" s="38"/>
      <c r="I174" s="38"/>
      <c r="K174" s="38"/>
    </row>
    <row r="175" spans="1:11" x14ac:dyDescent="0.2">
      <c r="A175" s="85"/>
      <c r="C175" s="38"/>
      <c r="E175" s="38"/>
      <c r="G175" s="38"/>
      <c r="I175" s="38"/>
      <c r="K175" s="38"/>
    </row>
    <row r="176" spans="1:11" x14ac:dyDescent="0.2">
      <c r="A176" s="85"/>
      <c r="C176" s="38"/>
      <c r="E176" s="38"/>
      <c r="G176" s="38"/>
      <c r="I176" s="38"/>
      <c r="K176" s="38"/>
    </row>
    <row r="177" spans="1:11" x14ac:dyDescent="0.2">
      <c r="A177" s="85"/>
      <c r="C177" s="38"/>
      <c r="E177" s="38"/>
      <c r="G177" s="38"/>
      <c r="I177" s="38"/>
      <c r="K177" s="38"/>
    </row>
    <row r="178" spans="1:11" x14ac:dyDescent="0.2">
      <c r="A178" s="85"/>
      <c r="C178" s="38"/>
      <c r="E178" s="38"/>
      <c r="G178" s="38"/>
      <c r="I178" s="38"/>
      <c r="K178" s="38"/>
    </row>
    <row r="179" spans="1:11" x14ac:dyDescent="0.2">
      <c r="A179" s="85"/>
      <c r="C179" s="38"/>
      <c r="E179" s="38"/>
      <c r="G179" s="38"/>
      <c r="I179" s="38"/>
      <c r="K179" s="38"/>
    </row>
    <row r="180" spans="1:11" x14ac:dyDescent="0.2">
      <c r="A180" s="85"/>
      <c r="C180" s="38"/>
      <c r="E180" s="38"/>
      <c r="G180" s="38"/>
      <c r="I180" s="38"/>
      <c r="K180" s="38"/>
    </row>
    <row r="181" spans="1:11" x14ac:dyDescent="0.2">
      <c r="A181" s="85"/>
      <c r="C181" s="38"/>
      <c r="E181" s="38"/>
      <c r="G181" s="38"/>
      <c r="I181" s="38"/>
      <c r="K181" s="38"/>
    </row>
    <row r="182" spans="1:11" x14ac:dyDescent="0.2">
      <c r="A182" s="85"/>
      <c r="C182" s="38"/>
      <c r="E182" s="38"/>
      <c r="G182" s="38"/>
      <c r="I182" s="38"/>
      <c r="K182" s="38"/>
    </row>
    <row r="183" spans="1:11" x14ac:dyDescent="0.2">
      <c r="A183" s="85"/>
      <c r="C183" s="38"/>
      <c r="E183" s="38"/>
      <c r="G183" s="38"/>
      <c r="I183" s="38"/>
      <c r="K183" s="38"/>
    </row>
    <row r="184" spans="1:11" x14ac:dyDescent="0.2">
      <c r="A184" s="85"/>
      <c r="C184" s="38"/>
      <c r="E184" s="38"/>
      <c r="G184" s="38"/>
      <c r="I184" s="38"/>
      <c r="K184" s="38"/>
    </row>
    <row r="185" spans="1:11" x14ac:dyDescent="0.2">
      <c r="A185" s="85"/>
      <c r="C185" s="38"/>
      <c r="E185" s="38"/>
      <c r="G185" s="38"/>
      <c r="I185" s="38"/>
      <c r="K185" s="38"/>
    </row>
    <row r="186" spans="1:11" x14ac:dyDescent="0.2">
      <c r="A186" s="85"/>
      <c r="C186" s="38"/>
      <c r="E186" s="38"/>
      <c r="G186" s="38"/>
      <c r="I186" s="38"/>
      <c r="K186" s="38"/>
    </row>
    <row r="187" spans="1:11" x14ac:dyDescent="0.2">
      <c r="A187" s="85"/>
      <c r="C187" s="38"/>
      <c r="E187" s="38"/>
      <c r="G187" s="38"/>
      <c r="I187" s="38"/>
      <c r="K187" s="38"/>
    </row>
    <row r="188" spans="1:11" x14ac:dyDescent="0.2">
      <c r="A188" s="85"/>
      <c r="C188" s="38"/>
      <c r="E188" s="38"/>
      <c r="G188" s="38"/>
      <c r="I188" s="38"/>
      <c r="K188" s="38"/>
    </row>
    <row r="189" spans="1:11" x14ac:dyDescent="0.2">
      <c r="A189" s="85"/>
      <c r="C189" s="38"/>
      <c r="E189" s="38"/>
      <c r="G189" s="38"/>
      <c r="I189" s="38"/>
      <c r="K189" s="38"/>
    </row>
    <row r="190" spans="1:11" x14ac:dyDescent="0.2">
      <c r="A190" s="85"/>
      <c r="C190" s="38"/>
      <c r="E190" s="38"/>
      <c r="G190" s="38"/>
      <c r="I190" s="38"/>
      <c r="K190" s="38"/>
    </row>
    <row r="191" spans="1:11" x14ac:dyDescent="0.2">
      <c r="A191" s="85"/>
      <c r="C191" s="38"/>
      <c r="E191" s="38"/>
      <c r="G191" s="38"/>
      <c r="I191" s="38"/>
      <c r="K191" s="38"/>
    </row>
    <row r="192" spans="1:11" x14ac:dyDescent="0.2">
      <c r="A192" s="85"/>
      <c r="C192" s="38"/>
      <c r="E192" s="38"/>
      <c r="G192" s="38"/>
      <c r="I192" s="38"/>
      <c r="K192" s="38"/>
    </row>
    <row r="193" spans="1:11" x14ac:dyDescent="0.2">
      <c r="A193" s="85"/>
      <c r="C193" s="38"/>
      <c r="E193" s="38"/>
      <c r="G193" s="38"/>
      <c r="I193" s="38"/>
      <c r="K193" s="38"/>
    </row>
    <row r="194" spans="1:11" x14ac:dyDescent="0.2">
      <c r="A194" s="85"/>
      <c r="C194" s="38"/>
      <c r="E194" s="38"/>
      <c r="G194" s="38"/>
      <c r="I194" s="38"/>
      <c r="K194" s="38"/>
    </row>
    <row r="195" spans="1:11" x14ac:dyDescent="0.2">
      <c r="A195" s="85"/>
      <c r="C195" s="38"/>
      <c r="E195" s="38"/>
      <c r="G195" s="38"/>
      <c r="I195" s="38"/>
      <c r="K195" s="38"/>
    </row>
    <row r="196" spans="1:11" x14ac:dyDescent="0.2">
      <c r="A196" s="85"/>
      <c r="C196" s="38"/>
      <c r="E196" s="38"/>
      <c r="G196" s="38"/>
      <c r="I196" s="38"/>
      <c r="K196" s="38"/>
    </row>
    <row r="197" spans="1:11" x14ac:dyDescent="0.2">
      <c r="A197" s="85"/>
      <c r="C197" s="38"/>
      <c r="E197" s="38"/>
      <c r="G197" s="38"/>
      <c r="I197" s="38"/>
      <c r="K197" s="38"/>
    </row>
    <row r="198" spans="1:11" x14ac:dyDescent="0.2">
      <c r="A198" s="85"/>
      <c r="C198" s="38"/>
      <c r="E198" s="38"/>
      <c r="G198" s="38"/>
      <c r="I198" s="38"/>
      <c r="K198" s="38"/>
    </row>
    <row r="199" spans="1:11" x14ac:dyDescent="0.2">
      <c r="A199" s="85"/>
      <c r="C199" s="38"/>
      <c r="E199" s="38"/>
      <c r="G199" s="38"/>
      <c r="I199" s="38"/>
      <c r="K199" s="38"/>
    </row>
    <row r="200" spans="1:11" x14ac:dyDescent="0.2">
      <c r="A200" s="85"/>
      <c r="C200" s="38"/>
      <c r="E200" s="38"/>
      <c r="G200" s="38"/>
      <c r="I200" s="38"/>
      <c r="K200" s="38"/>
    </row>
    <row r="201" spans="1:11" x14ac:dyDescent="0.2">
      <c r="A201" s="85"/>
      <c r="C201" s="38"/>
      <c r="E201" s="38"/>
      <c r="G201" s="38"/>
      <c r="I201" s="38"/>
      <c r="K201" s="38"/>
    </row>
    <row r="202" spans="1:11" x14ac:dyDescent="0.2">
      <c r="A202" s="85"/>
      <c r="C202" s="38"/>
      <c r="E202" s="38"/>
      <c r="G202" s="38"/>
      <c r="I202" s="38"/>
      <c r="K202" s="38"/>
    </row>
    <row r="203" spans="1:11" x14ac:dyDescent="0.2">
      <c r="A203" s="85"/>
      <c r="C203" s="38"/>
      <c r="E203" s="38"/>
      <c r="G203" s="38"/>
      <c r="I203" s="38"/>
      <c r="K203" s="38"/>
    </row>
    <row r="204" spans="1:11" x14ac:dyDescent="0.2">
      <c r="A204" s="85"/>
      <c r="C204" s="38"/>
      <c r="E204" s="38"/>
      <c r="G204" s="38"/>
      <c r="I204" s="38"/>
      <c r="K204" s="38"/>
    </row>
    <row r="205" spans="1:11" x14ac:dyDescent="0.2">
      <c r="A205" s="85"/>
      <c r="C205" s="38"/>
      <c r="E205" s="38"/>
      <c r="G205" s="38"/>
      <c r="I205" s="38"/>
      <c r="K205" s="38"/>
    </row>
    <row r="206" spans="1:11" x14ac:dyDescent="0.2">
      <c r="A206" s="85"/>
      <c r="C206" s="38"/>
      <c r="E206" s="38"/>
      <c r="G206" s="38"/>
      <c r="I206" s="38"/>
      <c r="K206" s="38"/>
    </row>
    <row r="207" spans="1:11" x14ac:dyDescent="0.2">
      <c r="A207" s="85"/>
      <c r="C207" s="38"/>
      <c r="E207" s="38"/>
      <c r="G207" s="38"/>
      <c r="I207" s="38"/>
      <c r="K207" s="38"/>
    </row>
    <row r="208" spans="1:11" x14ac:dyDescent="0.2">
      <c r="A208" s="85"/>
      <c r="C208" s="38"/>
      <c r="E208" s="38"/>
      <c r="G208" s="38"/>
      <c r="I208" s="38"/>
      <c r="K208" s="38"/>
    </row>
    <row r="209" spans="1:11" x14ac:dyDescent="0.2">
      <c r="A209" s="85"/>
      <c r="C209" s="38"/>
      <c r="E209" s="38"/>
      <c r="G209" s="38"/>
      <c r="I209" s="38"/>
      <c r="K209" s="38"/>
    </row>
    <row r="210" spans="1:11" x14ac:dyDescent="0.2">
      <c r="A210" s="85"/>
      <c r="C210" s="38"/>
      <c r="E210" s="38"/>
      <c r="G210" s="38"/>
      <c r="I210" s="38"/>
      <c r="K210" s="38"/>
    </row>
    <row r="211" spans="1:11" x14ac:dyDescent="0.2">
      <c r="A211" s="85"/>
      <c r="C211" s="38"/>
      <c r="E211" s="38"/>
      <c r="G211" s="38"/>
      <c r="I211" s="38"/>
      <c r="K211" s="38"/>
    </row>
    <row r="212" spans="1:11" x14ac:dyDescent="0.2">
      <c r="A212" s="85"/>
      <c r="C212" s="38"/>
      <c r="E212" s="38"/>
      <c r="G212" s="38"/>
      <c r="I212" s="38"/>
      <c r="K212" s="38"/>
    </row>
    <row r="213" spans="1:11" x14ac:dyDescent="0.2">
      <c r="A213" s="85"/>
      <c r="C213" s="38"/>
      <c r="E213" s="38"/>
      <c r="G213" s="38"/>
      <c r="I213" s="38"/>
      <c r="K213" s="38"/>
    </row>
    <row r="214" spans="1:11" x14ac:dyDescent="0.2">
      <c r="A214" s="85"/>
      <c r="C214" s="38"/>
      <c r="E214" s="38"/>
      <c r="G214" s="38"/>
      <c r="I214" s="38"/>
      <c r="K214" s="38"/>
    </row>
    <row r="215" spans="1:11" x14ac:dyDescent="0.2">
      <c r="A215" s="85"/>
      <c r="C215" s="38"/>
      <c r="E215" s="38"/>
      <c r="G215" s="38"/>
      <c r="I215" s="38"/>
      <c r="K215" s="38"/>
    </row>
    <row r="216" spans="1:11" x14ac:dyDescent="0.2">
      <c r="A216" s="85"/>
      <c r="C216" s="38"/>
      <c r="E216" s="38"/>
      <c r="G216" s="38"/>
      <c r="I216" s="38"/>
      <c r="K216" s="38"/>
    </row>
    <row r="217" spans="1:11" x14ac:dyDescent="0.2">
      <c r="A217" s="85"/>
      <c r="C217" s="38"/>
      <c r="E217" s="38"/>
      <c r="G217" s="38"/>
      <c r="I217" s="38"/>
      <c r="K217" s="38"/>
    </row>
    <row r="218" spans="1:11" x14ac:dyDescent="0.2">
      <c r="A218" s="85"/>
      <c r="C218" s="38"/>
      <c r="E218" s="38"/>
      <c r="G218" s="38"/>
      <c r="I218" s="38"/>
      <c r="K218" s="38"/>
    </row>
    <row r="219" spans="1:11" x14ac:dyDescent="0.2">
      <c r="A219" s="85"/>
      <c r="C219" s="38"/>
      <c r="E219" s="38"/>
      <c r="G219" s="38"/>
      <c r="I219" s="38"/>
      <c r="K219" s="38"/>
    </row>
    <row r="220" spans="1:11" x14ac:dyDescent="0.2">
      <c r="A220" s="85"/>
      <c r="C220" s="38"/>
      <c r="E220" s="38"/>
      <c r="G220" s="38"/>
      <c r="I220" s="38"/>
      <c r="K220" s="38"/>
    </row>
    <row r="221" spans="1:11" x14ac:dyDescent="0.2">
      <c r="A221" s="85"/>
      <c r="C221" s="38"/>
      <c r="E221" s="38"/>
      <c r="G221" s="38"/>
      <c r="I221" s="38"/>
      <c r="K221" s="38"/>
    </row>
    <row r="222" spans="1:11" x14ac:dyDescent="0.2">
      <c r="A222" s="85"/>
      <c r="C222" s="38"/>
      <c r="E222" s="38"/>
      <c r="G222" s="38"/>
      <c r="I222" s="38"/>
      <c r="K222" s="38"/>
    </row>
    <row r="223" spans="1:11" x14ac:dyDescent="0.2">
      <c r="A223" s="85"/>
      <c r="C223" s="38"/>
      <c r="E223" s="38"/>
      <c r="G223" s="38"/>
      <c r="I223" s="38"/>
      <c r="K223" s="38"/>
    </row>
    <row r="224" spans="1:11" x14ac:dyDescent="0.2">
      <c r="A224" s="85"/>
      <c r="C224" s="38"/>
      <c r="E224" s="38"/>
      <c r="G224" s="38"/>
      <c r="I224" s="38"/>
      <c r="K224" s="38"/>
    </row>
    <row r="225" spans="1:11" x14ac:dyDescent="0.2">
      <c r="A225" s="85"/>
      <c r="C225" s="38"/>
      <c r="E225" s="38"/>
      <c r="G225" s="38"/>
      <c r="I225" s="38"/>
      <c r="K225" s="38"/>
    </row>
    <row r="226" spans="1:11" x14ac:dyDescent="0.2">
      <c r="A226" s="85"/>
      <c r="C226" s="38"/>
      <c r="E226" s="38"/>
      <c r="G226" s="38"/>
      <c r="I226" s="38"/>
      <c r="K226" s="38"/>
    </row>
    <row r="227" spans="1:11" x14ac:dyDescent="0.2">
      <c r="A227" s="85"/>
      <c r="C227" s="38"/>
      <c r="E227" s="38"/>
      <c r="G227" s="38"/>
      <c r="I227" s="38"/>
      <c r="K227" s="38"/>
    </row>
    <row r="228" spans="1:11" x14ac:dyDescent="0.2">
      <c r="A228" s="85"/>
      <c r="C228" s="38"/>
      <c r="E228" s="38"/>
      <c r="G228" s="38"/>
      <c r="I228" s="38"/>
      <c r="K228" s="38"/>
    </row>
    <row r="229" spans="1:11" x14ac:dyDescent="0.2">
      <c r="A229" s="85"/>
      <c r="C229" s="38"/>
      <c r="E229" s="38"/>
      <c r="G229" s="38"/>
      <c r="I229" s="38"/>
      <c r="K229" s="38"/>
    </row>
    <row r="230" spans="1:11" x14ac:dyDescent="0.2">
      <c r="A230" s="85"/>
      <c r="C230" s="38"/>
      <c r="E230" s="38"/>
      <c r="G230" s="38"/>
      <c r="I230" s="38"/>
      <c r="K230" s="38"/>
    </row>
    <row r="231" spans="1:11" x14ac:dyDescent="0.2">
      <c r="A231" s="85"/>
      <c r="C231" s="38"/>
      <c r="E231" s="38"/>
      <c r="G231" s="38"/>
      <c r="I231" s="38"/>
      <c r="K231" s="38"/>
    </row>
    <row r="232" spans="1:11" x14ac:dyDescent="0.2">
      <c r="A232" s="85"/>
      <c r="C232" s="38"/>
      <c r="E232" s="38"/>
      <c r="G232" s="38"/>
      <c r="I232" s="38"/>
      <c r="K232" s="38"/>
    </row>
    <row r="233" spans="1:11" x14ac:dyDescent="0.2">
      <c r="A233" s="85"/>
      <c r="C233" s="38"/>
      <c r="E233" s="38"/>
      <c r="G233" s="38"/>
      <c r="I233" s="38"/>
      <c r="K233" s="38"/>
    </row>
    <row r="234" spans="1:11" x14ac:dyDescent="0.2">
      <c r="A234" s="85"/>
      <c r="C234" s="38"/>
      <c r="E234" s="38"/>
      <c r="G234" s="38"/>
      <c r="I234" s="38"/>
      <c r="K234" s="38"/>
    </row>
    <row r="235" spans="1:11" x14ac:dyDescent="0.2">
      <c r="A235" s="85"/>
      <c r="C235" s="38"/>
      <c r="E235" s="38"/>
      <c r="G235" s="38"/>
      <c r="I235" s="38"/>
      <c r="K235" s="38"/>
    </row>
    <row r="236" spans="1:11" x14ac:dyDescent="0.2">
      <c r="A236" s="85"/>
      <c r="C236" s="38"/>
      <c r="E236" s="38"/>
      <c r="G236" s="38"/>
      <c r="I236" s="38"/>
      <c r="K236" s="38"/>
    </row>
    <row r="237" spans="1:11" x14ac:dyDescent="0.2">
      <c r="A237" s="85"/>
      <c r="C237" s="38"/>
      <c r="E237" s="38"/>
      <c r="G237" s="38"/>
      <c r="I237" s="38"/>
      <c r="K237" s="38"/>
    </row>
    <row r="238" spans="1:11" x14ac:dyDescent="0.2">
      <c r="A238" s="85"/>
      <c r="C238" s="38"/>
      <c r="E238" s="38"/>
      <c r="G238" s="38"/>
      <c r="I238" s="38"/>
      <c r="K238" s="38"/>
    </row>
    <row r="239" spans="1:11" x14ac:dyDescent="0.2">
      <c r="A239" s="85"/>
      <c r="C239" s="38"/>
      <c r="E239" s="38"/>
      <c r="G239" s="38"/>
      <c r="I239" s="38"/>
      <c r="K239" s="38"/>
    </row>
    <row r="240" spans="1:11" x14ac:dyDescent="0.2">
      <c r="A240" s="85"/>
      <c r="C240" s="38"/>
      <c r="E240" s="38"/>
      <c r="G240" s="38"/>
      <c r="I240" s="38"/>
      <c r="K240" s="38"/>
    </row>
    <row r="241" spans="1:11" x14ac:dyDescent="0.2">
      <c r="A241" s="85"/>
      <c r="C241" s="38"/>
      <c r="E241" s="38"/>
      <c r="G241" s="38"/>
      <c r="I241" s="38"/>
      <c r="K241" s="38"/>
    </row>
    <row r="242" spans="1:11" x14ac:dyDescent="0.2">
      <c r="A242" s="85"/>
      <c r="C242" s="38"/>
      <c r="E242" s="38"/>
      <c r="G242" s="38"/>
      <c r="I242" s="38"/>
      <c r="K242" s="38"/>
    </row>
    <row r="243" spans="1:11" x14ac:dyDescent="0.2">
      <c r="A243" s="85"/>
      <c r="C243" s="38"/>
      <c r="E243" s="38"/>
      <c r="G243" s="38"/>
      <c r="I243" s="38"/>
      <c r="K243" s="38"/>
    </row>
    <row r="244" spans="1:11" x14ac:dyDescent="0.2">
      <c r="A244" s="85"/>
      <c r="C244" s="38"/>
      <c r="E244" s="38"/>
      <c r="G244" s="38"/>
      <c r="I244" s="38"/>
      <c r="K244" s="38"/>
    </row>
    <row r="245" spans="1:11" x14ac:dyDescent="0.2">
      <c r="A245" s="85"/>
      <c r="C245" s="38"/>
      <c r="E245" s="38"/>
      <c r="G245" s="38"/>
      <c r="I245" s="38"/>
      <c r="K245" s="38"/>
    </row>
    <row r="246" spans="1:11" x14ac:dyDescent="0.2">
      <c r="A246" s="85"/>
      <c r="C246" s="38"/>
      <c r="E246" s="38"/>
      <c r="G246" s="38"/>
      <c r="I246" s="38"/>
      <c r="K246" s="38"/>
    </row>
    <row r="247" spans="1:11" x14ac:dyDescent="0.2">
      <c r="A247" s="85"/>
      <c r="C247" s="38"/>
      <c r="E247" s="38"/>
      <c r="G247" s="38"/>
      <c r="I247" s="38"/>
      <c r="K247" s="38"/>
    </row>
    <row r="248" spans="1:11" x14ac:dyDescent="0.2">
      <c r="A248" s="85"/>
      <c r="C248" s="38"/>
      <c r="E248" s="38"/>
      <c r="G248" s="38"/>
      <c r="I248" s="38"/>
      <c r="K248" s="38"/>
    </row>
    <row r="249" spans="1:11" x14ac:dyDescent="0.2">
      <c r="A249" s="85"/>
      <c r="C249" s="38"/>
      <c r="E249" s="38"/>
      <c r="G249" s="38"/>
      <c r="I249" s="38"/>
      <c r="K249" s="38"/>
    </row>
    <row r="250" spans="1:11" x14ac:dyDescent="0.2">
      <c r="A250" s="85"/>
      <c r="C250" s="38"/>
      <c r="E250" s="38"/>
      <c r="G250" s="38"/>
      <c r="I250" s="38"/>
      <c r="K250" s="38"/>
    </row>
    <row r="251" spans="1:11" x14ac:dyDescent="0.2">
      <c r="A251" s="85"/>
      <c r="C251" s="38"/>
      <c r="E251" s="38"/>
      <c r="G251" s="38"/>
      <c r="I251" s="38"/>
      <c r="K251" s="38"/>
    </row>
    <row r="252" spans="1:11" x14ac:dyDescent="0.2">
      <c r="A252" s="85"/>
      <c r="C252" s="38"/>
      <c r="E252" s="38"/>
      <c r="G252" s="38"/>
      <c r="I252" s="38"/>
      <c r="K252" s="38"/>
    </row>
    <row r="253" spans="1:11" x14ac:dyDescent="0.2">
      <c r="A253" s="85"/>
      <c r="C253" s="38"/>
      <c r="E253" s="38"/>
      <c r="G253" s="38"/>
      <c r="I253" s="38"/>
      <c r="K253" s="38"/>
    </row>
    <row r="254" spans="1:11" x14ac:dyDescent="0.2">
      <c r="A254" s="85"/>
      <c r="C254" s="38"/>
      <c r="E254" s="38"/>
      <c r="G254" s="38"/>
      <c r="I254" s="38"/>
      <c r="K254" s="38"/>
    </row>
    <row r="255" spans="1:11" x14ac:dyDescent="0.2">
      <c r="A255" s="85"/>
      <c r="C255" s="38"/>
      <c r="E255" s="38"/>
      <c r="G255" s="38"/>
      <c r="I255" s="38"/>
      <c r="K255" s="38"/>
    </row>
    <row r="256" spans="1:11" x14ac:dyDescent="0.2">
      <c r="A256" s="85"/>
      <c r="C256" s="38"/>
      <c r="E256" s="38"/>
      <c r="G256" s="38"/>
      <c r="I256" s="38"/>
      <c r="K256" s="38"/>
    </row>
    <row r="257" spans="1:11" x14ac:dyDescent="0.2">
      <c r="A257" s="85"/>
      <c r="C257" s="38"/>
      <c r="E257" s="38"/>
      <c r="G257" s="38"/>
      <c r="I257" s="38"/>
      <c r="K257" s="38"/>
    </row>
    <row r="258" spans="1:11" x14ac:dyDescent="0.2">
      <c r="A258" s="85"/>
      <c r="C258" s="38"/>
      <c r="E258" s="38"/>
      <c r="G258" s="38"/>
      <c r="I258" s="38"/>
      <c r="K258" s="38"/>
    </row>
    <row r="259" spans="1:11" x14ac:dyDescent="0.2">
      <c r="A259" s="85"/>
      <c r="C259" s="38"/>
      <c r="E259" s="38"/>
      <c r="G259" s="38"/>
      <c r="I259" s="38"/>
      <c r="K259" s="38"/>
    </row>
    <row r="260" spans="1:11" x14ac:dyDescent="0.2">
      <c r="A260" s="85"/>
      <c r="C260" s="38"/>
      <c r="E260" s="38"/>
      <c r="G260" s="38"/>
      <c r="I260" s="38"/>
      <c r="K260" s="38"/>
    </row>
    <row r="261" spans="1:11" x14ac:dyDescent="0.2">
      <c r="A261" s="85"/>
      <c r="C261" s="38"/>
      <c r="E261" s="38"/>
      <c r="G261" s="38"/>
      <c r="I261" s="38"/>
      <c r="K261" s="38"/>
    </row>
    <row r="262" spans="1:11" x14ac:dyDescent="0.2">
      <c r="A262" s="85"/>
      <c r="C262" s="38"/>
      <c r="E262" s="38"/>
      <c r="G262" s="38"/>
      <c r="I262" s="38"/>
      <c r="K262" s="38"/>
    </row>
    <row r="263" spans="1:11" x14ac:dyDescent="0.2">
      <c r="A263" s="85"/>
      <c r="C263" s="38"/>
      <c r="E263" s="38"/>
      <c r="G263" s="38"/>
      <c r="I263" s="38"/>
      <c r="K263" s="38"/>
    </row>
    <row r="264" spans="1:11" x14ac:dyDescent="0.2">
      <c r="A264" s="85"/>
      <c r="C264" s="38"/>
      <c r="E264" s="38"/>
      <c r="G264" s="38"/>
      <c r="I264" s="38"/>
      <c r="K264" s="38"/>
    </row>
    <row r="265" spans="1:11" x14ac:dyDescent="0.2">
      <c r="A265" s="85"/>
      <c r="C265" s="38"/>
      <c r="E265" s="38"/>
      <c r="G265" s="38"/>
      <c r="I265" s="38"/>
      <c r="K265" s="38"/>
    </row>
    <row r="266" spans="1:11" x14ac:dyDescent="0.2">
      <c r="A266" s="85"/>
      <c r="C266" s="38"/>
      <c r="E266" s="38"/>
      <c r="G266" s="38"/>
      <c r="I266" s="38"/>
      <c r="K266" s="38"/>
    </row>
    <row r="267" spans="1:11" x14ac:dyDescent="0.2">
      <c r="A267" s="85"/>
      <c r="C267" s="38"/>
      <c r="E267" s="38"/>
      <c r="G267" s="38"/>
      <c r="I267" s="38"/>
      <c r="K267" s="38"/>
    </row>
    <row r="268" spans="1:11" x14ac:dyDescent="0.2">
      <c r="A268" s="85"/>
      <c r="C268" s="38"/>
      <c r="E268" s="38"/>
      <c r="G268" s="38"/>
      <c r="I268" s="38"/>
      <c r="K268" s="38"/>
    </row>
    <row r="269" spans="1:11" x14ac:dyDescent="0.2">
      <c r="A269" s="85"/>
      <c r="C269" s="38"/>
      <c r="E269" s="38"/>
      <c r="G269" s="38"/>
      <c r="I269" s="38"/>
      <c r="K269" s="38"/>
    </row>
    <row r="270" spans="1:11" x14ac:dyDescent="0.2">
      <c r="A270" s="85"/>
      <c r="C270" s="38"/>
      <c r="E270" s="38"/>
      <c r="G270" s="38"/>
      <c r="I270" s="38"/>
      <c r="K270" s="38"/>
    </row>
    <row r="271" spans="1:11" x14ac:dyDescent="0.2">
      <c r="A271" s="85"/>
      <c r="C271" s="38"/>
      <c r="E271" s="38"/>
      <c r="G271" s="38"/>
      <c r="I271" s="38"/>
      <c r="K271" s="38"/>
    </row>
    <row r="272" spans="1:11" x14ac:dyDescent="0.2">
      <c r="A272" s="85"/>
      <c r="C272" s="38"/>
      <c r="E272" s="38"/>
      <c r="G272" s="38"/>
      <c r="I272" s="38"/>
      <c r="K272" s="38"/>
    </row>
    <row r="273" spans="1:11" x14ac:dyDescent="0.2">
      <c r="A273" s="85"/>
      <c r="C273" s="38"/>
      <c r="E273" s="38"/>
      <c r="G273" s="38"/>
      <c r="I273" s="38"/>
      <c r="K273" s="38"/>
    </row>
    <row r="274" spans="1:11" x14ac:dyDescent="0.2">
      <c r="A274" s="85"/>
      <c r="C274" s="38"/>
      <c r="E274" s="38"/>
      <c r="G274" s="38"/>
      <c r="I274" s="38"/>
      <c r="K274" s="38"/>
    </row>
    <row r="275" spans="1:11" x14ac:dyDescent="0.2">
      <c r="A275" s="85"/>
      <c r="C275" s="38"/>
      <c r="E275" s="38"/>
      <c r="G275" s="38"/>
      <c r="I275" s="38"/>
      <c r="K275" s="38"/>
    </row>
    <row r="276" spans="1:11" x14ac:dyDescent="0.2">
      <c r="A276" s="85"/>
      <c r="C276" s="38"/>
      <c r="E276" s="38"/>
      <c r="G276" s="38"/>
      <c r="I276" s="38"/>
      <c r="K276" s="38"/>
    </row>
    <row r="277" spans="1:11" x14ac:dyDescent="0.2">
      <c r="A277" s="85"/>
      <c r="C277" s="38"/>
      <c r="E277" s="38"/>
      <c r="G277" s="38"/>
      <c r="I277" s="38"/>
      <c r="K277" s="38"/>
    </row>
    <row r="278" spans="1:11" x14ac:dyDescent="0.2">
      <c r="A278" s="85"/>
      <c r="C278" s="38"/>
      <c r="E278" s="38"/>
      <c r="G278" s="38"/>
      <c r="I278" s="38"/>
      <c r="K278" s="38"/>
    </row>
    <row r="279" spans="1:11" x14ac:dyDescent="0.2">
      <c r="A279" s="85"/>
      <c r="C279" s="38"/>
      <c r="E279" s="38"/>
      <c r="G279" s="38"/>
      <c r="I279" s="38"/>
      <c r="K279" s="38"/>
    </row>
    <row r="280" spans="1:11" x14ac:dyDescent="0.2">
      <c r="A280" s="85"/>
      <c r="C280" s="38"/>
      <c r="E280" s="38"/>
      <c r="G280" s="38"/>
      <c r="I280" s="38"/>
      <c r="K280" s="38"/>
    </row>
    <row r="281" spans="1:11" x14ac:dyDescent="0.2">
      <c r="A281" s="85"/>
      <c r="C281" s="38"/>
      <c r="E281" s="38"/>
      <c r="G281" s="38"/>
      <c r="I281" s="38"/>
      <c r="K281" s="38"/>
    </row>
    <row r="282" spans="1:11" x14ac:dyDescent="0.2">
      <c r="A282" s="85"/>
      <c r="C282" s="38"/>
      <c r="E282" s="38"/>
      <c r="G282" s="38"/>
      <c r="I282" s="38"/>
      <c r="K282" s="38"/>
    </row>
    <row r="283" spans="1:11" x14ac:dyDescent="0.2">
      <c r="A283" s="85"/>
      <c r="C283" s="38"/>
      <c r="E283" s="38"/>
      <c r="G283" s="38"/>
      <c r="I283" s="38"/>
      <c r="K283" s="38"/>
    </row>
    <row r="284" spans="1:11" x14ac:dyDescent="0.2">
      <c r="A284" s="85"/>
      <c r="C284" s="38"/>
      <c r="E284" s="38"/>
      <c r="G284" s="38"/>
      <c r="I284" s="38"/>
      <c r="K284" s="38"/>
    </row>
    <row r="285" spans="1:11" x14ac:dyDescent="0.2">
      <c r="A285" s="85"/>
      <c r="C285" s="38"/>
      <c r="E285" s="38"/>
      <c r="G285" s="38"/>
      <c r="I285" s="38"/>
      <c r="K285" s="38"/>
    </row>
    <row r="286" spans="1:11" x14ac:dyDescent="0.2">
      <c r="A286" s="85"/>
      <c r="C286" s="38"/>
      <c r="E286" s="38"/>
      <c r="G286" s="38"/>
      <c r="I286" s="38"/>
      <c r="K286" s="38"/>
    </row>
    <row r="287" spans="1:11" x14ac:dyDescent="0.2">
      <c r="A287" s="85"/>
      <c r="C287" s="38"/>
      <c r="E287" s="38"/>
      <c r="G287" s="38"/>
      <c r="I287" s="38"/>
      <c r="K287" s="38"/>
    </row>
    <row r="288" spans="1:11" x14ac:dyDescent="0.2">
      <c r="A288" s="85"/>
      <c r="C288" s="38"/>
      <c r="E288" s="38"/>
      <c r="G288" s="38"/>
      <c r="I288" s="38"/>
      <c r="K288" s="38"/>
    </row>
    <row r="289" spans="1:11" x14ac:dyDescent="0.2">
      <c r="A289" s="85"/>
      <c r="C289" s="38"/>
      <c r="E289" s="38"/>
      <c r="G289" s="38"/>
      <c r="I289" s="38"/>
      <c r="K289" s="38"/>
    </row>
    <row r="290" spans="1:11" x14ac:dyDescent="0.2">
      <c r="A290" s="85"/>
      <c r="C290" s="38"/>
      <c r="E290" s="38"/>
      <c r="G290" s="38"/>
      <c r="I290" s="38"/>
      <c r="K290" s="38"/>
    </row>
    <row r="291" spans="1:11" x14ac:dyDescent="0.2">
      <c r="A291" s="85"/>
      <c r="C291" s="38"/>
      <c r="E291" s="38"/>
      <c r="G291" s="38"/>
      <c r="I291" s="38"/>
      <c r="K291" s="38"/>
    </row>
    <row r="292" spans="1:11" x14ac:dyDescent="0.2">
      <c r="A292" s="85"/>
      <c r="C292" s="38"/>
      <c r="E292" s="38"/>
      <c r="G292" s="38"/>
      <c r="I292" s="38"/>
      <c r="K292" s="38"/>
    </row>
    <row r="293" spans="1:11" x14ac:dyDescent="0.2">
      <c r="A293" s="85"/>
      <c r="C293" s="38"/>
      <c r="E293" s="38"/>
      <c r="G293" s="38"/>
      <c r="I293" s="38"/>
      <c r="K293" s="38"/>
    </row>
    <row r="294" spans="1:11" x14ac:dyDescent="0.2">
      <c r="A294" s="85"/>
      <c r="C294" s="38"/>
      <c r="E294" s="38"/>
      <c r="G294" s="38"/>
      <c r="I294" s="38"/>
      <c r="K294" s="38"/>
    </row>
    <row r="295" spans="1:11" x14ac:dyDescent="0.2">
      <c r="A295" s="85"/>
      <c r="C295" s="38"/>
      <c r="E295" s="38"/>
      <c r="G295" s="38"/>
      <c r="I295" s="38"/>
      <c r="K295" s="38"/>
    </row>
    <row r="296" spans="1:11" x14ac:dyDescent="0.2">
      <c r="A296" s="85"/>
      <c r="C296" s="38"/>
      <c r="E296" s="38"/>
      <c r="G296" s="38"/>
      <c r="I296" s="38"/>
      <c r="K296" s="38"/>
    </row>
    <row r="297" spans="1:11" x14ac:dyDescent="0.2">
      <c r="A297" s="85"/>
      <c r="C297" s="38"/>
      <c r="E297" s="38"/>
      <c r="G297" s="38"/>
      <c r="I297" s="38"/>
      <c r="K297" s="38"/>
    </row>
    <row r="298" spans="1:11" x14ac:dyDescent="0.2">
      <c r="A298" s="85"/>
      <c r="C298" s="38"/>
      <c r="E298" s="38"/>
      <c r="G298" s="38"/>
      <c r="I298" s="38"/>
      <c r="K298" s="38"/>
    </row>
    <row r="299" spans="1:11" x14ac:dyDescent="0.2">
      <c r="A299" s="85"/>
      <c r="C299" s="38"/>
      <c r="E299" s="38"/>
      <c r="G299" s="38"/>
      <c r="I299" s="38"/>
      <c r="K299" s="38"/>
    </row>
    <row r="300" spans="1:11" x14ac:dyDescent="0.2">
      <c r="A300" s="85"/>
      <c r="C300" s="38"/>
      <c r="E300" s="38"/>
      <c r="G300" s="38"/>
      <c r="I300" s="38"/>
      <c r="K300" s="38"/>
    </row>
    <row r="301" spans="1:11" x14ac:dyDescent="0.2">
      <c r="A301" s="85"/>
      <c r="C301" s="38"/>
      <c r="E301" s="38"/>
      <c r="G301" s="38"/>
      <c r="I301" s="38"/>
      <c r="K301" s="38"/>
    </row>
    <row r="302" spans="1:11" x14ac:dyDescent="0.2">
      <c r="A302" s="85"/>
      <c r="C302" s="38"/>
      <c r="E302" s="38"/>
      <c r="G302" s="38"/>
      <c r="I302" s="38"/>
      <c r="K302" s="38"/>
    </row>
    <row r="303" spans="1:11" x14ac:dyDescent="0.2">
      <c r="A303" s="85"/>
      <c r="C303" s="38"/>
      <c r="E303" s="38"/>
      <c r="G303" s="38"/>
      <c r="I303" s="38"/>
      <c r="K303" s="38"/>
    </row>
    <row r="304" spans="1:11" x14ac:dyDescent="0.2">
      <c r="A304" s="85"/>
      <c r="C304" s="38"/>
      <c r="E304" s="38"/>
      <c r="G304" s="38"/>
      <c r="I304" s="38"/>
      <c r="K304" s="38"/>
    </row>
    <row r="305" spans="1:11" x14ac:dyDescent="0.2">
      <c r="A305" s="85"/>
      <c r="C305" s="38"/>
      <c r="E305" s="38"/>
      <c r="G305" s="38"/>
      <c r="I305" s="38"/>
      <c r="K305" s="38"/>
    </row>
    <row r="306" spans="1:11" x14ac:dyDescent="0.2">
      <c r="A306" s="85"/>
      <c r="C306" s="38"/>
      <c r="E306" s="38"/>
      <c r="G306" s="38"/>
      <c r="I306" s="38"/>
      <c r="K306" s="38"/>
    </row>
    <row r="307" spans="1:11" x14ac:dyDescent="0.2">
      <c r="A307" s="85"/>
      <c r="C307" s="38"/>
      <c r="E307" s="38"/>
      <c r="G307" s="38"/>
      <c r="I307" s="38"/>
      <c r="K307" s="38"/>
    </row>
    <row r="308" spans="1:11" x14ac:dyDescent="0.2">
      <c r="A308" s="85"/>
      <c r="C308" s="38"/>
      <c r="E308" s="38"/>
      <c r="G308" s="38"/>
      <c r="I308" s="38"/>
      <c r="K308" s="38"/>
    </row>
    <row r="309" spans="1:11" x14ac:dyDescent="0.2">
      <c r="A309" s="85"/>
      <c r="C309" s="38"/>
      <c r="E309" s="38"/>
      <c r="G309" s="38"/>
      <c r="I309" s="38"/>
      <c r="K309" s="38"/>
    </row>
    <row r="310" spans="1:11" x14ac:dyDescent="0.2">
      <c r="A310" s="85"/>
      <c r="C310" s="38"/>
      <c r="E310" s="38"/>
      <c r="G310" s="38"/>
      <c r="I310" s="38"/>
      <c r="K310" s="38"/>
    </row>
    <row r="311" spans="1:11" x14ac:dyDescent="0.2">
      <c r="A311" s="85"/>
      <c r="C311" s="38"/>
      <c r="E311" s="38"/>
      <c r="G311" s="38"/>
      <c r="I311" s="38"/>
      <c r="K311" s="38"/>
    </row>
    <row r="312" spans="1:11" x14ac:dyDescent="0.2">
      <c r="A312" s="85"/>
      <c r="C312" s="38"/>
      <c r="E312" s="38"/>
      <c r="G312" s="38"/>
      <c r="I312" s="38"/>
      <c r="K312" s="38"/>
    </row>
    <row r="313" spans="1:11" x14ac:dyDescent="0.2">
      <c r="A313" s="85"/>
      <c r="C313" s="38"/>
      <c r="E313" s="38"/>
      <c r="G313" s="38"/>
      <c r="I313" s="38"/>
      <c r="K313" s="38"/>
    </row>
    <row r="314" spans="1:11" x14ac:dyDescent="0.2">
      <c r="A314" s="85"/>
      <c r="C314" s="38"/>
      <c r="E314" s="38"/>
      <c r="G314" s="38"/>
      <c r="I314" s="38"/>
      <c r="K314" s="38"/>
    </row>
    <row r="315" spans="1:11" x14ac:dyDescent="0.2">
      <c r="A315" s="85"/>
      <c r="C315" s="38"/>
      <c r="E315" s="38"/>
      <c r="G315" s="38"/>
      <c r="I315" s="38"/>
      <c r="K315" s="38"/>
    </row>
    <row r="316" spans="1:11" x14ac:dyDescent="0.2">
      <c r="A316" s="85"/>
      <c r="C316" s="38"/>
      <c r="E316" s="38"/>
      <c r="G316" s="38"/>
      <c r="I316" s="38"/>
      <c r="K316" s="38"/>
    </row>
    <row r="317" spans="1:11" x14ac:dyDescent="0.2">
      <c r="A317" s="85"/>
      <c r="C317" s="38"/>
      <c r="E317" s="38"/>
      <c r="G317" s="38"/>
      <c r="I317" s="38"/>
      <c r="K317" s="38"/>
    </row>
    <row r="318" spans="1:11" x14ac:dyDescent="0.2">
      <c r="A318" s="85"/>
      <c r="C318" s="38"/>
      <c r="E318" s="38"/>
      <c r="G318" s="38"/>
      <c r="I318" s="38"/>
      <c r="K318" s="38"/>
    </row>
    <row r="319" spans="1:11" x14ac:dyDescent="0.2">
      <c r="A319" s="85"/>
      <c r="C319" s="38"/>
      <c r="E319" s="38"/>
      <c r="G319" s="38"/>
      <c r="I319" s="38"/>
      <c r="K319" s="38"/>
    </row>
    <row r="320" spans="1:11" x14ac:dyDescent="0.2">
      <c r="A320" s="85"/>
      <c r="C320" s="38"/>
      <c r="E320" s="38"/>
      <c r="G320" s="38"/>
      <c r="I320" s="38"/>
      <c r="K320" s="38"/>
    </row>
    <row r="321" spans="1:11" x14ac:dyDescent="0.2">
      <c r="A321" s="85"/>
      <c r="C321" s="38"/>
      <c r="E321" s="38"/>
      <c r="G321" s="38"/>
      <c r="I321" s="38"/>
      <c r="K321" s="38"/>
    </row>
    <row r="322" spans="1:11" x14ac:dyDescent="0.2">
      <c r="A322" s="85"/>
      <c r="C322" s="38"/>
      <c r="E322" s="38"/>
      <c r="G322" s="38"/>
      <c r="I322" s="38"/>
      <c r="K322" s="38"/>
    </row>
    <row r="323" spans="1:11" x14ac:dyDescent="0.2">
      <c r="A323" s="85"/>
      <c r="C323" s="38"/>
      <c r="E323" s="38"/>
      <c r="G323" s="38"/>
      <c r="I323" s="38"/>
      <c r="K323" s="38"/>
    </row>
    <row r="324" spans="1:11" x14ac:dyDescent="0.2">
      <c r="A324" s="85"/>
      <c r="C324" s="38"/>
      <c r="E324" s="38"/>
      <c r="G324" s="38"/>
      <c r="I324" s="38"/>
      <c r="K324" s="38"/>
    </row>
    <row r="325" spans="1:11" x14ac:dyDescent="0.2">
      <c r="A325" s="85"/>
      <c r="C325" s="38"/>
      <c r="E325" s="38"/>
      <c r="G325" s="38"/>
      <c r="I325" s="38"/>
      <c r="K325" s="38"/>
    </row>
    <row r="326" spans="1:11" x14ac:dyDescent="0.2">
      <c r="A326" s="85"/>
      <c r="C326" s="38"/>
      <c r="E326" s="38"/>
      <c r="G326" s="38"/>
      <c r="I326" s="38"/>
      <c r="K326" s="38"/>
    </row>
    <row r="327" spans="1:11" x14ac:dyDescent="0.2">
      <c r="A327" s="85"/>
      <c r="C327" s="38"/>
      <c r="E327" s="38"/>
      <c r="G327" s="38"/>
      <c r="I327" s="38"/>
      <c r="K327" s="38"/>
    </row>
    <row r="328" spans="1:11" x14ac:dyDescent="0.2">
      <c r="A328" s="85"/>
      <c r="C328" s="38"/>
      <c r="E328" s="38"/>
      <c r="G328" s="38"/>
      <c r="I328" s="38"/>
      <c r="K328" s="38"/>
    </row>
    <row r="329" spans="1:11" x14ac:dyDescent="0.2">
      <c r="A329" s="85"/>
      <c r="C329" s="38"/>
      <c r="E329" s="38"/>
      <c r="G329" s="38"/>
      <c r="I329" s="38"/>
      <c r="K329" s="38"/>
    </row>
    <row r="330" spans="1:11" x14ac:dyDescent="0.2">
      <c r="A330" s="85"/>
      <c r="C330" s="38"/>
      <c r="E330" s="38"/>
      <c r="G330" s="38"/>
      <c r="I330" s="38"/>
      <c r="K330" s="38"/>
    </row>
    <row r="331" spans="1:11" x14ac:dyDescent="0.2">
      <c r="A331" s="85"/>
      <c r="C331" s="38"/>
      <c r="E331" s="38"/>
      <c r="G331" s="38"/>
      <c r="I331" s="38"/>
      <c r="K331" s="38"/>
    </row>
    <row r="332" spans="1:11" x14ac:dyDescent="0.2">
      <c r="A332" s="85"/>
      <c r="C332" s="38"/>
      <c r="E332" s="38"/>
      <c r="G332" s="38"/>
      <c r="I332" s="38"/>
      <c r="K332" s="38"/>
    </row>
    <row r="333" spans="1:11" x14ac:dyDescent="0.2">
      <c r="A333" s="85"/>
      <c r="C333" s="38"/>
      <c r="E333" s="38"/>
      <c r="G333" s="38"/>
      <c r="I333" s="38"/>
      <c r="K333" s="38"/>
    </row>
    <row r="334" spans="1:11" x14ac:dyDescent="0.2">
      <c r="A334" s="85"/>
      <c r="C334" s="38"/>
      <c r="E334" s="38"/>
      <c r="G334" s="38"/>
      <c r="I334" s="38"/>
      <c r="K334" s="38"/>
    </row>
    <row r="335" spans="1:11" x14ac:dyDescent="0.2">
      <c r="A335" s="85"/>
      <c r="C335" s="38"/>
      <c r="E335" s="38"/>
      <c r="G335" s="38"/>
      <c r="I335" s="38"/>
      <c r="K335" s="38"/>
    </row>
    <row r="336" spans="1:11" x14ac:dyDescent="0.2">
      <c r="A336" s="85"/>
      <c r="C336" s="38"/>
      <c r="E336" s="38"/>
      <c r="G336" s="38"/>
      <c r="I336" s="38"/>
      <c r="K336" s="38"/>
    </row>
    <row r="337" spans="1:11" x14ac:dyDescent="0.2">
      <c r="A337" s="85"/>
      <c r="C337" s="38"/>
      <c r="E337" s="38"/>
      <c r="G337" s="38"/>
      <c r="I337" s="38"/>
      <c r="K337" s="38"/>
    </row>
    <row r="338" spans="1:11" x14ac:dyDescent="0.2">
      <c r="A338" s="85"/>
      <c r="C338" s="38"/>
      <c r="E338" s="38"/>
      <c r="G338" s="38"/>
      <c r="I338" s="38"/>
      <c r="K338" s="38"/>
    </row>
    <row r="339" spans="1:11" x14ac:dyDescent="0.2">
      <c r="A339" s="85"/>
      <c r="C339" s="38"/>
      <c r="E339" s="38"/>
      <c r="G339" s="38"/>
      <c r="I339" s="38"/>
      <c r="K339" s="38"/>
    </row>
    <row r="340" spans="1:11" x14ac:dyDescent="0.2">
      <c r="A340" s="85"/>
      <c r="C340" s="38"/>
      <c r="E340" s="38"/>
      <c r="G340" s="38"/>
      <c r="I340" s="38"/>
      <c r="K340" s="38"/>
    </row>
    <row r="341" spans="1:11" x14ac:dyDescent="0.2">
      <c r="A341" s="85"/>
      <c r="C341" s="38"/>
      <c r="E341" s="38"/>
      <c r="G341" s="38"/>
      <c r="I341" s="38"/>
      <c r="K341" s="38"/>
    </row>
    <row r="342" spans="1:11" x14ac:dyDescent="0.2">
      <c r="A342" s="85"/>
      <c r="C342" s="38"/>
      <c r="E342" s="38"/>
      <c r="G342" s="38"/>
      <c r="I342" s="38"/>
      <c r="K342" s="38"/>
    </row>
    <row r="343" spans="1:11" x14ac:dyDescent="0.2">
      <c r="A343" s="85"/>
      <c r="C343" s="38"/>
      <c r="E343" s="38"/>
      <c r="G343" s="38"/>
      <c r="I343" s="38"/>
      <c r="K343" s="38"/>
    </row>
    <row r="344" spans="1:11" x14ac:dyDescent="0.2">
      <c r="A344" s="85"/>
      <c r="C344" s="38"/>
      <c r="E344" s="38"/>
      <c r="G344" s="38"/>
      <c r="I344" s="38"/>
      <c r="K344" s="38"/>
    </row>
    <row r="345" spans="1:11" x14ac:dyDescent="0.2">
      <c r="A345" s="85"/>
      <c r="C345" s="38"/>
      <c r="E345" s="38"/>
      <c r="G345" s="38"/>
      <c r="I345" s="38"/>
      <c r="K345" s="38"/>
    </row>
    <row r="346" spans="1:11" x14ac:dyDescent="0.2">
      <c r="A346" s="85"/>
      <c r="C346" s="38"/>
      <c r="E346" s="38"/>
      <c r="G346" s="38"/>
      <c r="I346" s="38"/>
      <c r="K346" s="38"/>
    </row>
    <row r="347" spans="1:11" x14ac:dyDescent="0.2">
      <c r="A347" s="85"/>
      <c r="C347" s="38"/>
      <c r="E347" s="38"/>
      <c r="G347" s="38"/>
      <c r="I347" s="38"/>
      <c r="K347" s="38"/>
    </row>
    <row r="348" spans="1:11" x14ac:dyDescent="0.2">
      <c r="A348" s="85"/>
      <c r="C348" s="38"/>
      <c r="E348" s="38"/>
      <c r="G348" s="38"/>
      <c r="I348" s="38"/>
      <c r="K348" s="38"/>
    </row>
    <row r="349" spans="1:11" x14ac:dyDescent="0.2">
      <c r="A349" s="85"/>
      <c r="C349" s="38"/>
      <c r="E349" s="38"/>
      <c r="G349" s="38"/>
      <c r="I349" s="38"/>
      <c r="K349" s="38"/>
    </row>
    <row r="350" spans="1:11" x14ac:dyDescent="0.2">
      <c r="A350" s="85"/>
      <c r="C350" s="38"/>
      <c r="E350" s="38"/>
      <c r="G350" s="38"/>
      <c r="I350" s="38"/>
      <c r="K350" s="38"/>
    </row>
    <row r="351" spans="1:11" x14ac:dyDescent="0.2">
      <c r="A351" s="85"/>
      <c r="C351" s="38"/>
      <c r="E351" s="38"/>
      <c r="G351" s="38"/>
      <c r="I351" s="38"/>
      <c r="K351" s="38"/>
    </row>
    <row r="352" spans="1:11" x14ac:dyDescent="0.2">
      <c r="A352" s="85"/>
      <c r="C352" s="38"/>
      <c r="E352" s="38"/>
      <c r="G352" s="38"/>
      <c r="I352" s="38"/>
      <c r="K352" s="38"/>
    </row>
    <row r="353" spans="1:11" x14ac:dyDescent="0.2">
      <c r="A353" s="85"/>
      <c r="C353" s="38"/>
      <c r="E353" s="38"/>
      <c r="G353" s="38"/>
      <c r="I353" s="38"/>
      <c r="K353" s="38"/>
    </row>
    <row r="354" spans="1:11" x14ac:dyDescent="0.2">
      <c r="A354" s="85"/>
      <c r="C354" s="38"/>
      <c r="E354" s="38"/>
      <c r="G354" s="38"/>
      <c r="I354" s="38"/>
      <c r="K354" s="38"/>
    </row>
    <row r="355" spans="1:11" x14ac:dyDescent="0.2">
      <c r="A355" s="85"/>
      <c r="C355" s="38"/>
      <c r="E355" s="38"/>
      <c r="G355" s="38"/>
      <c r="I355" s="38"/>
      <c r="K355" s="38"/>
    </row>
    <row r="356" spans="1:11" x14ac:dyDescent="0.2">
      <c r="A356" s="85"/>
      <c r="C356" s="38"/>
      <c r="E356" s="38"/>
      <c r="G356" s="38"/>
      <c r="I356" s="38"/>
      <c r="K356" s="38"/>
    </row>
    <row r="357" spans="1:11" x14ac:dyDescent="0.2">
      <c r="A357" s="85"/>
      <c r="C357" s="38"/>
      <c r="E357" s="38"/>
      <c r="G357" s="38"/>
      <c r="I357" s="38"/>
      <c r="K357" s="38"/>
    </row>
    <row r="358" spans="1:11" x14ac:dyDescent="0.2">
      <c r="A358" s="85"/>
      <c r="C358" s="38"/>
      <c r="E358" s="38"/>
      <c r="G358" s="38"/>
      <c r="I358" s="38"/>
      <c r="K358" s="38"/>
    </row>
    <row r="359" spans="1:11" x14ac:dyDescent="0.2">
      <c r="A359" s="85"/>
      <c r="C359" s="38"/>
      <c r="E359" s="38"/>
      <c r="G359" s="38"/>
      <c r="I359" s="38"/>
      <c r="K359" s="38"/>
    </row>
    <row r="360" spans="1:11" x14ac:dyDescent="0.2">
      <c r="A360" s="85"/>
      <c r="C360" s="38"/>
      <c r="E360" s="38"/>
      <c r="G360" s="38"/>
      <c r="I360" s="38"/>
      <c r="K360" s="38"/>
    </row>
    <row r="361" spans="1:11" x14ac:dyDescent="0.2">
      <c r="A361" s="85"/>
      <c r="C361" s="38"/>
      <c r="E361" s="38"/>
      <c r="G361" s="38"/>
      <c r="I361" s="38"/>
      <c r="K361" s="38"/>
    </row>
    <row r="362" spans="1:11" x14ac:dyDescent="0.2">
      <c r="A362" s="85"/>
      <c r="C362" s="38"/>
      <c r="E362" s="38"/>
      <c r="G362" s="38"/>
      <c r="I362" s="38"/>
      <c r="K362" s="38"/>
    </row>
    <row r="363" spans="1:11" x14ac:dyDescent="0.2">
      <c r="A363" s="85"/>
      <c r="C363" s="38"/>
      <c r="E363" s="38"/>
      <c r="G363" s="38"/>
      <c r="I363" s="38"/>
      <c r="K363" s="38"/>
    </row>
    <row r="364" spans="1:11" x14ac:dyDescent="0.2">
      <c r="A364" s="85"/>
      <c r="C364" s="38"/>
      <c r="E364" s="38"/>
      <c r="G364" s="38"/>
      <c r="I364" s="38"/>
      <c r="K364" s="38"/>
    </row>
    <row r="365" spans="1:11" x14ac:dyDescent="0.2">
      <c r="A365" s="85"/>
      <c r="C365" s="38"/>
      <c r="E365" s="38"/>
      <c r="G365" s="38"/>
      <c r="I365" s="38"/>
      <c r="K365" s="38"/>
    </row>
    <row r="366" spans="1:11" x14ac:dyDescent="0.2">
      <c r="A366" s="85"/>
      <c r="C366" s="38"/>
      <c r="E366" s="38"/>
      <c r="G366" s="38"/>
      <c r="I366" s="38"/>
      <c r="K366" s="38"/>
    </row>
    <row r="367" spans="1:11" x14ac:dyDescent="0.2">
      <c r="A367" s="85"/>
      <c r="C367" s="38"/>
      <c r="E367" s="38"/>
      <c r="G367" s="38"/>
      <c r="I367" s="38"/>
      <c r="K367" s="38"/>
    </row>
    <row r="368" spans="1:11" x14ac:dyDescent="0.2">
      <c r="A368" s="85"/>
      <c r="C368" s="38"/>
      <c r="E368" s="38"/>
      <c r="G368" s="38"/>
      <c r="I368" s="38"/>
      <c r="K368" s="38"/>
    </row>
    <row r="369" spans="1:11" x14ac:dyDescent="0.2">
      <c r="A369" s="85"/>
      <c r="C369" s="38"/>
      <c r="E369" s="38"/>
      <c r="G369" s="38"/>
      <c r="I369" s="38"/>
      <c r="K369" s="38"/>
    </row>
    <row r="370" spans="1:11" x14ac:dyDescent="0.2">
      <c r="A370" s="85"/>
      <c r="C370" s="38"/>
      <c r="E370" s="38"/>
      <c r="G370" s="38"/>
      <c r="I370" s="38"/>
      <c r="K370" s="38"/>
    </row>
    <row r="371" spans="1:11" x14ac:dyDescent="0.2">
      <c r="A371" s="85"/>
      <c r="C371" s="38"/>
      <c r="E371" s="38"/>
      <c r="G371" s="38"/>
      <c r="I371" s="38"/>
      <c r="K371" s="38"/>
    </row>
    <row r="372" spans="1:11" x14ac:dyDescent="0.2">
      <c r="A372" s="85"/>
      <c r="C372" s="38"/>
      <c r="E372" s="38"/>
      <c r="G372" s="38"/>
      <c r="I372" s="38"/>
      <c r="K372" s="38"/>
    </row>
    <row r="373" spans="1:11" x14ac:dyDescent="0.2">
      <c r="A373" s="85"/>
      <c r="C373" s="38"/>
      <c r="E373" s="38"/>
      <c r="G373" s="38"/>
      <c r="I373" s="38"/>
      <c r="K373" s="38"/>
    </row>
    <row r="374" spans="1:11" x14ac:dyDescent="0.2">
      <c r="A374" s="85"/>
      <c r="C374" s="38"/>
      <c r="E374" s="38"/>
      <c r="G374" s="38"/>
      <c r="I374" s="38"/>
      <c r="K374" s="38"/>
    </row>
    <row r="375" spans="1:11" x14ac:dyDescent="0.2">
      <c r="A375" s="85"/>
      <c r="C375" s="38"/>
      <c r="E375" s="38"/>
      <c r="G375" s="38"/>
      <c r="I375" s="38"/>
      <c r="K375" s="38"/>
    </row>
    <row r="376" spans="1:11" x14ac:dyDescent="0.2">
      <c r="A376" s="85"/>
      <c r="C376" s="38"/>
      <c r="E376" s="38"/>
      <c r="G376" s="38"/>
      <c r="I376" s="38"/>
      <c r="K376" s="38"/>
    </row>
    <row r="377" spans="1:11" x14ac:dyDescent="0.2">
      <c r="A377" s="85"/>
      <c r="C377" s="38"/>
      <c r="E377" s="38"/>
      <c r="G377" s="38"/>
      <c r="I377" s="38"/>
      <c r="K377" s="38"/>
    </row>
    <row r="378" spans="1:11" x14ac:dyDescent="0.2">
      <c r="A378" s="85"/>
      <c r="C378" s="38"/>
      <c r="E378" s="38"/>
      <c r="G378" s="38"/>
      <c r="I378" s="38"/>
      <c r="K378" s="38"/>
    </row>
    <row r="379" spans="1:11" x14ac:dyDescent="0.2">
      <c r="A379" s="85"/>
      <c r="C379" s="38"/>
      <c r="E379" s="38"/>
      <c r="G379" s="38"/>
      <c r="I379" s="38"/>
      <c r="K379" s="38"/>
    </row>
    <row r="380" spans="1:11" x14ac:dyDescent="0.2">
      <c r="A380" s="85"/>
      <c r="C380" s="38"/>
      <c r="E380" s="38"/>
      <c r="G380" s="38"/>
      <c r="I380" s="38"/>
      <c r="K380" s="38"/>
    </row>
    <row r="381" spans="1:11" x14ac:dyDescent="0.2">
      <c r="A381" s="85"/>
      <c r="C381" s="38"/>
      <c r="E381" s="38"/>
      <c r="G381" s="38"/>
      <c r="I381" s="38"/>
      <c r="K381" s="38"/>
    </row>
    <row r="382" spans="1:11" x14ac:dyDescent="0.2">
      <c r="A382" s="85"/>
      <c r="C382" s="38"/>
      <c r="E382" s="38"/>
      <c r="G382" s="38"/>
      <c r="I382" s="38"/>
      <c r="K382" s="38"/>
    </row>
    <row r="383" spans="1:11" x14ac:dyDescent="0.2">
      <c r="A383" s="85"/>
      <c r="C383" s="38"/>
      <c r="E383" s="38"/>
      <c r="G383" s="38"/>
      <c r="I383" s="38"/>
      <c r="K383" s="38"/>
    </row>
    <row r="384" spans="1:11" x14ac:dyDescent="0.2">
      <c r="A384" s="85"/>
      <c r="C384" s="38"/>
      <c r="E384" s="38"/>
      <c r="G384" s="38"/>
      <c r="I384" s="38"/>
      <c r="K384" s="38"/>
    </row>
    <row r="385" spans="1:11" x14ac:dyDescent="0.2">
      <c r="A385" s="85"/>
      <c r="C385" s="38"/>
      <c r="E385" s="38"/>
      <c r="G385" s="38"/>
      <c r="I385" s="38"/>
      <c r="K385" s="38"/>
    </row>
    <row r="386" spans="1:11" x14ac:dyDescent="0.2">
      <c r="A386" s="85"/>
      <c r="C386" s="38"/>
      <c r="E386" s="38"/>
      <c r="G386" s="38"/>
      <c r="I386" s="38"/>
      <c r="K386" s="38"/>
    </row>
    <row r="387" spans="1:11" x14ac:dyDescent="0.2">
      <c r="A387" s="85"/>
      <c r="C387" s="38"/>
      <c r="E387" s="38"/>
      <c r="G387" s="38"/>
      <c r="I387" s="38"/>
      <c r="K387" s="38"/>
    </row>
    <row r="388" spans="1:11" x14ac:dyDescent="0.2">
      <c r="A388" s="85"/>
      <c r="C388" s="38"/>
      <c r="E388" s="38"/>
      <c r="G388" s="38"/>
      <c r="I388" s="38"/>
      <c r="K388" s="38"/>
    </row>
    <row r="389" spans="1:11" x14ac:dyDescent="0.2">
      <c r="A389" s="85"/>
      <c r="C389" s="38"/>
      <c r="E389" s="38"/>
      <c r="G389" s="38"/>
      <c r="I389" s="38"/>
      <c r="K389" s="38"/>
    </row>
    <row r="390" spans="1:11" x14ac:dyDescent="0.2">
      <c r="A390" s="85"/>
      <c r="C390" s="38"/>
      <c r="E390" s="38"/>
      <c r="G390" s="38"/>
      <c r="I390" s="38"/>
      <c r="K390" s="38"/>
    </row>
    <row r="391" spans="1:11" x14ac:dyDescent="0.2">
      <c r="A391" s="85"/>
      <c r="C391" s="38"/>
      <c r="E391" s="38"/>
      <c r="G391" s="38"/>
      <c r="I391" s="38"/>
      <c r="K391" s="38"/>
    </row>
    <row r="392" spans="1:11" x14ac:dyDescent="0.2">
      <c r="A392" s="85"/>
      <c r="C392" s="38"/>
      <c r="E392" s="38"/>
      <c r="G392" s="38"/>
      <c r="I392" s="38"/>
      <c r="K392" s="38"/>
    </row>
    <row r="393" spans="1:11" x14ac:dyDescent="0.2">
      <c r="A393" s="85"/>
      <c r="C393" s="38"/>
      <c r="E393" s="38"/>
      <c r="G393" s="38"/>
      <c r="I393" s="38"/>
      <c r="K393" s="38"/>
    </row>
    <row r="394" spans="1:11" x14ac:dyDescent="0.2">
      <c r="A394" s="85"/>
      <c r="C394" s="38"/>
      <c r="E394" s="38"/>
      <c r="G394" s="38"/>
      <c r="I394" s="38"/>
      <c r="K394" s="38"/>
    </row>
    <row r="395" spans="1:11" x14ac:dyDescent="0.2">
      <c r="A395" s="85"/>
      <c r="C395" s="38"/>
      <c r="E395" s="38"/>
      <c r="G395" s="38"/>
      <c r="I395" s="38"/>
      <c r="K395" s="38"/>
    </row>
    <row r="396" spans="1:11" x14ac:dyDescent="0.2">
      <c r="A396" s="85"/>
      <c r="C396" s="38"/>
      <c r="E396" s="38"/>
      <c r="G396" s="38"/>
      <c r="I396" s="38"/>
      <c r="K396" s="38"/>
    </row>
    <row r="397" spans="1:11" x14ac:dyDescent="0.2">
      <c r="A397" s="85"/>
      <c r="C397" s="38"/>
      <c r="E397" s="38"/>
      <c r="G397" s="38"/>
      <c r="I397" s="38"/>
      <c r="K397" s="38"/>
    </row>
    <row r="398" spans="1:11" x14ac:dyDescent="0.2">
      <c r="A398" s="85"/>
      <c r="C398" s="38"/>
      <c r="E398" s="38"/>
      <c r="G398" s="38"/>
      <c r="I398" s="38"/>
      <c r="K398" s="38"/>
    </row>
    <row r="399" spans="1:11" x14ac:dyDescent="0.2">
      <c r="A399" s="85"/>
      <c r="C399" s="38"/>
      <c r="E399" s="38"/>
      <c r="G399" s="38"/>
      <c r="I399" s="38"/>
      <c r="K399" s="38"/>
    </row>
    <row r="400" spans="1:11" x14ac:dyDescent="0.2">
      <c r="A400" s="85"/>
      <c r="C400" s="38"/>
      <c r="E400" s="38"/>
      <c r="G400" s="38"/>
      <c r="I400" s="38"/>
      <c r="K400" s="38"/>
    </row>
    <row r="401" spans="1:11" x14ac:dyDescent="0.2">
      <c r="A401" s="85"/>
      <c r="C401" s="38"/>
      <c r="E401" s="38"/>
      <c r="G401" s="38"/>
      <c r="I401" s="38"/>
      <c r="K401" s="38"/>
    </row>
    <row r="402" spans="1:11" x14ac:dyDescent="0.2">
      <c r="A402" s="85"/>
      <c r="C402" s="38"/>
      <c r="E402" s="38"/>
      <c r="G402" s="38"/>
      <c r="I402" s="38"/>
      <c r="K402" s="38"/>
    </row>
    <row r="403" spans="1:11" x14ac:dyDescent="0.2">
      <c r="A403" s="85"/>
      <c r="C403" s="38"/>
      <c r="E403" s="38"/>
      <c r="G403" s="38"/>
      <c r="I403" s="38"/>
      <c r="K403" s="38"/>
    </row>
    <row r="404" spans="1:11" x14ac:dyDescent="0.2">
      <c r="A404" s="85"/>
      <c r="C404" s="38"/>
      <c r="E404" s="38"/>
      <c r="G404" s="38"/>
      <c r="I404" s="38"/>
      <c r="K404" s="38"/>
    </row>
    <row r="405" spans="1:11" x14ac:dyDescent="0.2">
      <c r="A405" s="85"/>
      <c r="C405" s="38"/>
      <c r="E405" s="38"/>
      <c r="G405" s="38"/>
      <c r="I405" s="38"/>
      <c r="K405" s="38"/>
    </row>
    <row r="406" spans="1:11" x14ac:dyDescent="0.2">
      <c r="A406" s="85"/>
      <c r="C406" s="38"/>
      <c r="E406" s="38"/>
      <c r="G406" s="38"/>
      <c r="I406" s="38"/>
      <c r="K406" s="38"/>
    </row>
    <row r="407" spans="1:11" x14ac:dyDescent="0.2">
      <c r="A407" s="85"/>
      <c r="C407" s="38"/>
      <c r="E407" s="38"/>
      <c r="G407" s="38"/>
      <c r="I407" s="38"/>
      <c r="K407" s="38"/>
    </row>
    <row r="408" spans="1:11" x14ac:dyDescent="0.2">
      <c r="A408" s="85"/>
      <c r="C408" s="38"/>
      <c r="E408" s="38"/>
      <c r="G408" s="38"/>
      <c r="I408" s="38"/>
      <c r="K408" s="38"/>
    </row>
    <row r="409" spans="1:11" x14ac:dyDescent="0.2">
      <c r="A409" s="85"/>
      <c r="C409" s="38"/>
      <c r="E409" s="38"/>
      <c r="G409" s="38"/>
      <c r="I409" s="38"/>
      <c r="K409" s="38"/>
    </row>
    <row r="410" spans="1:11" x14ac:dyDescent="0.2">
      <c r="A410" s="85"/>
      <c r="C410" s="38"/>
      <c r="E410" s="38"/>
      <c r="G410" s="38"/>
      <c r="I410" s="38"/>
      <c r="K410" s="38"/>
    </row>
    <row r="411" spans="1:11" x14ac:dyDescent="0.2">
      <c r="A411" s="85"/>
      <c r="C411" s="38"/>
      <c r="E411" s="38"/>
      <c r="G411" s="38"/>
      <c r="I411" s="38"/>
      <c r="K411" s="38"/>
    </row>
    <row r="412" spans="1:11" x14ac:dyDescent="0.2">
      <c r="A412" s="85"/>
      <c r="C412" s="38"/>
      <c r="E412" s="38"/>
      <c r="G412" s="38"/>
      <c r="I412" s="38"/>
      <c r="K412" s="38"/>
    </row>
    <row r="413" spans="1:11" x14ac:dyDescent="0.2">
      <c r="A413" s="85"/>
      <c r="C413" s="38"/>
      <c r="E413" s="38"/>
      <c r="G413" s="38"/>
      <c r="I413" s="38"/>
      <c r="K413" s="38"/>
    </row>
    <row r="414" spans="1:11" x14ac:dyDescent="0.2">
      <c r="A414" s="85"/>
      <c r="C414" s="38"/>
      <c r="E414" s="38"/>
      <c r="G414" s="38"/>
      <c r="I414" s="38"/>
      <c r="K414" s="38"/>
    </row>
    <row r="415" spans="1:11" x14ac:dyDescent="0.2">
      <c r="A415" s="85"/>
      <c r="C415" s="38"/>
      <c r="E415" s="38"/>
      <c r="G415" s="38"/>
      <c r="I415" s="38"/>
      <c r="K415" s="38"/>
    </row>
    <row r="416" spans="1:11" x14ac:dyDescent="0.2">
      <c r="A416" s="85"/>
      <c r="C416" s="38"/>
      <c r="E416" s="38"/>
      <c r="G416" s="38"/>
      <c r="I416" s="38"/>
      <c r="K416" s="38"/>
    </row>
    <row r="417" spans="1:11" x14ac:dyDescent="0.2">
      <c r="A417" s="85"/>
      <c r="C417" s="38"/>
      <c r="E417" s="38"/>
      <c r="G417" s="38"/>
      <c r="I417" s="38"/>
      <c r="K417" s="38"/>
    </row>
    <row r="418" spans="1:11" x14ac:dyDescent="0.2">
      <c r="A418" s="85"/>
      <c r="C418" s="38"/>
      <c r="E418" s="38"/>
      <c r="G418" s="38"/>
      <c r="I418" s="38"/>
      <c r="K418" s="38"/>
    </row>
    <row r="419" spans="1:11" x14ac:dyDescent="0.2">
      <c r="A419" s="85"/>
      <c r="C419" s="38"/>
      <c r="E419" s="38"/>
      <c r="G419" s="38"/>
      <c r="I419" s="38"/>
      <c r="K419" s="38"/>
    </row>
    <row r="420" spans="1:11" x14ac:dyDescent="0.2">
      <c r="A420" s="85"/>
      <c r="C420" s="38"/>
      <c r="E420" s="38"/>
      <c r="G420" s="38"/>
      <c r="I420" s="38"/>
      <c r="K420" s="38"/>
    </row>
    <row r="421" spans="1:11" x14ac:dyDescent="0.2">
      <c r="A421" s="85"/>
      <c r="C421" s="38"/>
      <c r="E421" s="38"/>
      <c r="G421" s="38"/>
      <c r="I421" s="38"/>
      <c r="K421" s="38"/>
    </row>
    <row r="422" spans="1:11" x14ac:dyDescent="0.2">
      <c r="A422" s="85"/>
      <c r="C422" s="38"/>
      <c r="E422" s="38"/>
      <c r="G422" s="38"/>
      <c r="I422" s="38"/>
      <c r="K422" s="38"/>
    </row>
    <row r="423" spans="1:11" x14ac:dyDescent="0.2">
      <c r="A423" s="85"/>
      <c r="C423" s="38"/>
      <c r="E423" s="38"/>
      <c r="G423" s="38"/>
      <c r="I423" s="38"/>
      <c r="K423" s="38"/>
    </row>
    <row r="424" spans="1:11" x14ac:dyDescent="0.2">
      <c r="A424" s="85"/>
      <c r="C424" s="38"/>
      <c r="E424" s="38"/>
      <c r="G424" s="38"/>
      <c r="I424" s="38"/>
      <c r="K424" s="38"/>
    </row>
    <row r="425" spans="1:11" x14ac:dyDescent="0.2">
      <c r="A425" s="85"/>
      <c r="C425" s="38"/>
      <c r="E425" s="38"/>
      <c r="G425" s="38"/>
      <c r="I425" s="38"/>
      <c r="K425" s="38"/>
    </row>
    <row r="426" spans="1:11" x14ac:dyDescent="0.2">
      <c r="A426" s="85"/>
      <c r="C426" s="38"/>
      <c r="E426" s="38"/>
      <c r="G426" s="38"/>
      <c r="I426" s="38"/>
      <c r="K426" s="38"/>
    </row>
    <row r="427" spans="1:11" x14ac:dyDescent="0.2">
      <c r="A427" s="85"/>
      <c r="C427" s="38"/>
      <c r="E427" s="38"/>
      <c r="G427" s="38"/>
      <c r="I427" s="38"/>
      <c r="K427" s="38"/>
    </row>
    <row r="428" spans="1:11" x14ac:dyDescent="0.2">
      <c r="A428" s="85"/>
      <c r="C428" s="38"/>
      <c r="E428" s="38"/>
      <c r="G428" s="38"/>
      <c r="I428" s="38"/>
      <c r="K428" s="38"/>
    </row>
    <row r="429" spans="1:11" x14ac:dyDescent="0.2">
      <c r="A429" s="85"/>
      <c r="C429" s="38"/>
      <c r="E429" s="38"/>
      <c r="G429" s="38"/>
      <c r="I429" s="38"/>
      <c r="K429" s="38"/>
    </row>
    <row r="430" spans="1:11" x14ac:dyDescent="0.2">
      <c r="A430" s="85"/>
      <c r="C430" s="38"/>
      <c r="E430" s="38"/>
      <c r="G430" s="38"/>
      <c r="I430" s="38"/>
      <c r="K430" s="38"/>
    </row>
    <row r="431" spans="1:11" x14ac:dyDescent="0.2">
      <c r="A431" s="85"/>
      <c r="C431" s="38"/>
      <c r="E431" s="38"/>
      <c r="G431" s="38"/>
      <c r="I431" s="38"/>
      <c r="K431" s="38"/>
    </row>
    <row r="432" spans="1:11" x14ac:dyDescent="0.2">
      <c r="A432" s="85"/>
      <c r="C432" s="38"/>
      <c r="E432" s="38"/>
      <c r="G432" s="38"/>
      <c r="I432" s="38"/>
      <c r="K432" s="38"/>
    </row>
    <row r="433" spans="1:11" x14ac:dyDescent="0.2">
      <c r="A433" s="85"/>
      <c r="C433" s="38"/>
      <c r="E433" s="38"/>
      <c r="G433" s="38"/>
      <c r="I433" s="38"/>
      <c r="K433" s="38"/>
    </row>
    <row r="434" spans="1:11" x14ac:dyDescent="0.2">
      <c r="A434" s="85"/>
      <c r="C434" s="38"/>
      <c r="E434" s="38"/>
      <c r="G434" s="38"/>
      <c r="I434" s="38"/>
      <c r="K434" s="38"/>
    </row>
    <row r="435" spans="1:11" x14ac:dyDescent="0.2">
      <c r="A435" s="85"/>
      <c r="C435" s="38"/>
      <c r="E435" s="38"/>
      <c r="G435" s="38"/>
      <c r="I435" s="38"/>
      <c r="K435" s="38"/>
    </row>
    <row r="436" spans="1:11" x14ac:dyDescent="0.2">
      <c r="A436" s="85"/>
      <c r="C436" s="38"/>
      <c r="E436" s="38"/>
      <c r="G436" s="38"/>
      <c r="I436" s="38"/>
      <c r="K436" s="38"/>
    </row>
    <row r="437" spans="1:11" x14ac:dyDescent="0.2">
      <c r="A437" s="85"/>
      <c r="C437" s="38"/>
      <c r="E437" s="38"/>
      <c r="G437" s="38"/>
      <c r="I437" s="38"/>
      <c r="K437" s="38"/>
    </row>
    <row r="438" spans="1:11" x14ac:dyDescent="0.2">
      <c r="A438" s="85"/>
      <c r="C438" s="38"/>
      <c r="E438" s="38"/>
      <c r="G438" s="38"/>
      <c r="I438" s="38"/>
      <c r="K438" s="38"/>
    </row>
    <row r="439" spans="1:11" x14ac:dyDescent="0.2">
      <c r="A439" s="85"/>
      <c r="C439" s="38"/>
      <c r="E439" s="38"/>
      <c r="G439" s="38"/>
      <c r="I439" s="38"/>
      <c r="K439" s="38"/>
    </row>
    <row r="440" spans="1:11" x14ac:dyDescent="0.2">
      <c r="A440" s="85"/>
      <c r="C440" s="38"/>
      <c r="E440" s="38"/>
      <c r="G440" s="38"/>
      <c r="I440" s="38"/>
      <c r="K440" s="38"/>
    </row>
    <row r="441" spans="1:11" x14ac:dyDescent="0.2">
      <c r="A441" s="85"/>
      <c r="C441" s="38"/>
      <c r="E441" s="38"/>
      <c r="G441" s="38"/>
      <c r="I441" s="38"/>
      <c r="K441" s="38"/>
    </row>
    <row r="442" spans="1:11" x14ac:dyDescent="0.2">
      <c r="A442" s="85"/>
      <c r="C442" s="38"/>
      <c r="E442" s="38"/>
      <c r="G442" s="38"/>
      <c r="I442" s="38"/>
      <c r="K442" s="38"/>
    </row>
    <row r="443" spans="1:11" x14ac:dyDescent="0.2">
      <c r="A443" s="85"/>
      <c r="C443" s="38"/>
      <c r="E443" s="38"/>
      <c r="G443" s="38"/>
      <c r="I443" s="38"/>
      <c r="K443" s="38"/>
    </row>
    <row r="444" spans="1:11" x14ac:dyDescent="0.2">
      <c r="A444" s="85"/>
      <c r="C444" s="38"/>
      <c r="E444" s="38"/>
      <c r="G444" s="38"/>
      <c r="I444" s="38"/>
      <c r="K444" s="38"/>
    </row>
    <row r="445" spans="1:11" x14ac:dyDescent="0.2">
      <c r="A445" s="85"/>
      <c r="C445" s="38"/>
      <c r="E445" s="38"/>
      <c r="G445" s="38"/>
      <c r="I445" s="38"/>
      <c r="K445" s="38"/>
    </row>
    <row r="446" spans="1:11" x14ac:dyDescent="0.2">
      <c r="A446" s="85"/>
      <c r="C446" s="38"/>
      <c r="E446" s="38"/>
      <c r="G446" s="38"/>
      <c r="I446" s="38"/>
      <c r="K446" s="38"/>
    </row>
    <row r="447" spans="1:11" x14ac:dyDescent="0.2">
      <c r="A447" s="85"/>
      <c r="C447" s="38"/>
      <c r="E447" s="38"/>
      <c r="G447" s="38"/>
      <c r="I447" s="38"/>
      <c r="K447" s="38"/>
    </row>
    <row r="448" spans="1:11" x14ac:dyDescent="0.2">
      <c r="A448" s="85"/>
      <c r="C448" s="38"/>
      <c r="E448" s="38"/>
      <c r="G448" s="38"/>
      <c r="I448" s="38"/>
      <c r="K448" s="38"/>
    </row>
    <row r="449" spans="1:11" x14ac:dyDescent="0.2">
      <c r="A449" s="85"/>
      <c r="C449" s="38"/>
      <c r="E449" s="38"/>
      <c r="G449" s="38"/>
      <c r="I449" s="38"/>
      <c r="K449" s="38"/>
    </row>
    <row r="450" spans="1:11" x14ac:dyDescent="0.2">
      <c r="A450" s="85"/>
      <c r="C450" s="38"/>
      <c r="E450" s="38"/>
      <c r="G450" s="38"/>
      <c r="I450" s="38"/>
      <c r="K450" s="38"/>
    </row>
    <row r="451" spans="1:11" x14ac:dyDescent="0.2">
      <c r="A451" s="85"/>
      <c r="C451" s="38"/>
      <c r="E451" s="38"/>
      <c r="G451" s="38"/>
      <c r="I451" s="38"/>
      <c r="K451" s="38"/>
    </row>
    <row r="452" spans="1:11" x14ac:dyDescent="0.2">
      <c r="A452" s="85"/>
      <c r="C452" s="38"/>
      <c r="E452" s="38"/>
      <c r="G452" s="38"/>
      <c r="I452" s="38"/>
      <c r="K452" s="38"/>
    </row>
    <row r="453" spans="1:11" x14ac:dyDescent="0.2">
      <c r="A453" s="85"/>
      <c r="C453" s="38"/>
      <c r="E453" s="38"/>
      <c r="G453" s="38"/>
      <c r="I453" s="38"/>
      <c r="K453" s="38"/>
    </row>
    <row r="454" spans="1:11" x14ac:dyDescent="0.2">
      <c r="A454" s="85"/>
      <c r="C454" s="38"/>
      <c r="E454" s="38"/>
      <c r="G454" s="38"/>
      <c r="I454" s="38"/>
      <c r="K454" s="38"/>
    </row>
    <row r="455" spans="1:11" x14ac:dyDescent="0.2">
      <c r="A455" s="85"/>
      <c r="C455" s="38"/>
      <c r="E455" s="38"/>
      <c r="G455" s="38"/>
      <c r="I455" s="38"/>
      <c r="K455" s="38"/>
    </row>
    <row r="456" spans="1:11" x14ac:dyDescent="0.2">
      <c r="A456" s="85"/>
      <c r="C456" s="38"/>
      <c r="E456" s="38"/>
      <c r="G456" s="38"/>
      <c r="I456" s="38"/>
      <c r="K456" s="38"/>
    </row>
    <row r="457" spans="1:11" x14ac:dyDescent="0.2">
      <c r="A457" s="85"/>
      <c r="C457" s="38"/>
      <c r="E457" s="38"/>
      <c r="G457" s="38"/>
      <c r="I457" s="38"/>
      <c r="K457" s="38"/>
    </row>
    <row r="458" spans="1:11" x14ac:dyDescent="0.2">
      <c r="A458" s="85"/>
      <c r="C458" s="38"/>
      <c r="E458" s="38"/>
      <c r="G458" s="38"/>
      <c r="I458" s="38"/>
      <c r="K458" s="38"/>
    </row>
    <row r="459" spans="1:11" x14ac:dyDescent="0.2">
      <c r="A459" s="85"/>
      <c r="C459" s="38"/>
      <c r="E459" s="38"/>
      <c r="G459" s="38"/>
      <c r="I459" s="38"/>
      <c r="K459" s="38"/>
    </row>
    <row r="460" spans="1:11" x14ac:dyDescent="0.2">
      <c r="A460" s="85"/>
      <c r="C460" s="38"/>
      <c r="E460" s="38"/>
      <c r="G460" s="38"/>
      <c r="I460" s="38"/>
      <c r="K460" s="38"/>
    </row>
    <row r="461" spans="1:11" x14ac:dyDescent="0.2">
      <c r="A461" s="85"/>
      <c r="C461" s="38"/>
      <c r="E461" s="38"/>
      <c r="G461" s="38"/>
      <c r="I461" s="38"/>
      <c r="K461" s="38"/>
    </row>
    <row r="462" spans="1:11" x14ac:dyDescent="0.2">
      <c r="A462" s="85"/>
      <c r="C462" s="38"/>
      <c r="E462" s="38"/>
      <c r="G462" s="38"/>
      <c r="I462" s="38"/>
      <c r="K462" s="38"/>
    </row>
    <row r="463" spans="1:11" x14ac:dyDescent="0.2">
      <c r="A463" s="85"/>
      <c r="C463" s="38"/>
      <c r="E463" s="38"/>
      <c r="G463" s="38"/>
      <c r="I463" s="38"/>
      <c r="K463" s="38"/>
    </row>
    <row r="464" spans="1:11" x14ac:dyDescent="0.2">
      <c r="A464" s="85"/>
      <c r="C464" s="38"/>
      <c r="E464" s="38"/>
      <c r="G464" s="38"/>
      <c r="I464" s="38"/>
      <c r="K464" s="38"/>
    </row>
    <row r="465" spans="1:11" x14ac:dyDescent="0.2">
      <c r="A465" s="85"/>
      <c r="C465" s="38"/>
      <c r="E465" s="38"/>
      <c r="G465" s="38"/>
      <c r="I465" s="38"/>
      <c r="K465" s="38"/>
    </row>
    <row r="466" spans="1:11" x14ac:dyDescent="0.2">
      <c r="A466" s="85"/>
      <c r="C466" s="38"/>
      <c r="E466" s="38"/>
      <c r="G466" s="38"/>
      <c r="I466" s="38"/>
      <c r="K466" s="38"/>
    </row>
    <row r="467" spans="1:11" x14ac:dyDescent="0.2">
      <c r="A467" s="85"/>
      <c r="C467" s="38"/>
      <c r="E467" s="38"/>
      <c r="G467" s="38"/>
      <c r="I467" s="38"/>
      <c r="K467" s="38"/>
    </row>
    <row r="468" spans="1:11" x14ac:dyDescent="0.2">
      <c r="A468" s="85"/>
      <c r="C468" s="38"/>
      <c r="E468" s="38"/>
      <c r="G468" s="38"/>
      <c r="I468" s="38"/>
      <c r="K468" s="38"/>
    </row>
    <row r="469" spans="1:11" x14ac:dyDescent="0.2">
      <c r="A469" s="85"/>
      <c r="C469" s="38"/>
      <c r="E469" s="38"/>
      <c r="G469" s="38"/>
      <c r="I469" s="38"/>
      <c r="K469" s="38"/>
    </row>
    <row r="470" spans="1:11" x14ac:dyDescent="0.2">
      <c r="A470" s="85"/>
      <c r="C470" s="38"/>
      <c r="E470" s="38"/>
      <c r="G470" s="38"/>
      <c r="I470" s="38"/>
      <c r="K470" s="38"/>
    </row>
    <row r="471" spans="1:11" x14ac:dyDescent="0.2">
      <c r="A471" s="85"/>
      <c r="C471" s="38"/>
      <c r="E471" s="38"/>
      <c r="G471" s="38"/>
      <c r="I471" s="38"/>
      <c r="K471" s="38"/>
    </row>
    <row r="472" spans="1:11" x14ac:dyDescent="0.2">
      <c r="A472" s="85"/>
      <c r="C472" s="38"/>
      <c r="E472" s="38"/>
      <c r="G472" s="38"/>
      <c r="I472" s="38"/>
      <c r="K472" s="38"/>
    </row>
    <row r="473" spans="1:11" x14ac:dyDescent="0.2">
      <c r="A473" s="85"/>
      <c r="C473" s="38"/>
      <c r="E473" s="38"/>
      <c r="G473" s="38"/>
      <c r="I473" s="38"/>
      <c r="K473" s="38"/>
    </row>
    <row r="474" spans="1:11" x14ac:dyDescent="0.2">
      <c r="A474" s="85"/>
      <c r="C474" s="38"/>
      <c r="E474" s="38"/>
      <c r="G474" s="38"/>
      <c r="I474" s="38"/>
      <c r="K474" s="38"/>
    </row>
    <row r="475" spans="1:11" x14ac:dyDescent="0.2">
      <c r="A475" s="85"/>
      <c r="C475" s="38"/>
      <c r="E475" s="38"/>
      <c r="G475" s="38"/>
      <c r="I475" s="38"/>
      <c r="K475" s="38"/>
    </row>
    <row r="476" spans="1:11" x14ac:dyDescent="0.2">
      <c r="A476" s="85"/>
      <c r="C476" s="38"/>
      <c r="E476" s="38"/>
      <c r="G476" s="38"/>
      <c r="I476" s="38"/>
      <c r="K476" s="38"/>
    </row>
    <row r="477" spans="1:11" x14ac:dyDescent="0.2">
      <c r="A477" s="85"/>
      <c r="C477" s="38"/>
      <c r="E477" s="38"/>
      <c r="G477" s="38"/>
      <c r="I477" s="38"/>
      <c r="K477" s="38"/>
    </row>
    <row r="478" spans="1:11" x14ac:dyDescent="0.2">
      <c r="A478" s="85"/>
      <c r="C478" s="38"/>
      <c r="E478" s="38"/>
      <c r="G478" s="38"/>
      <c r="I478" s="38"/>
      <c r="K478" s="38"/>
    </row>
    <row r="479" spans="1:11" x14ac:dyDescent="0.2">
      <c r="A479" s="85"/>
      <c r="C479" s="38"/>
      <c r="E479" s="38"/>
      <c r="G479" s="38"/>
      <c r="I479" s="38"/>
      <c r="K479" s="38"/>
    </row>
    <row r="480" spans="1:11" x14ac:dyDescent="0.2">
      <c r="A480" s="85"/>
      <c r="C480" s="38"/>
      <c r="E480" s="38"/>
      <c r="G480" s="38"/>
      <c r="I480" s="38"/>
      <c r="K480" s="38"/>
    </row>
    <row r="481" spans="1:11" x14ac:dyDescent="0.2">
      <c r="A481" s="85"/>
      <c r="C481" s="38"/>
      <c r="E481" s="38"/>
      <c r="G481" s="38"/>
      <c r="I481" s="38"/>
      <c r="K481" s="38"/>
    </row>
    <row r="482" spans="1:11" x14ac:dyDescent="0.2">
      <c r="A482" s="85"/>
      <c r="C482" s="38"/>
      <c r="E482" s="38"/>
      <c r="G482" s="38"/>
      <c r="I482" s="38"/>
      <c r="K482" s="38"/>
    </row>
    <row r="483" spans="1:11" x14ac:dyDescent="0.2">
      <c r="A483" s="85"/>
      <c r="C483" s="38"/>
      <c r="E483" s="38"/>
      <c r="G483" s="38"/>
      <c r="I483" s="38"/>
      <c r="K483" s="38"/>
    </row>
    <row r="484" spans="1:11" x14ac:dyDescent="0.2">
      <c r="A484" s="85"/>
      <c r="C484" s="38"/>
      <c r="E484" s="38"/>
      <c r="G484" s="38"/>
      <c r="I484" s="38"/>
      <c r="K484" s="38"/>
    </row>
    <row r="485" spans="1:11" x14ac:dyDescent="0.2">
      <c r="A485" s="85"/>
      <c r="C485" s="38"/>
      <c r="E485" s="38"/>
      <c r="G485" s="38"/>
      <c r="I485" s="38"/>
      <c r="K485" s="38"/>
    </row>
    <row r="486" spans="1:11" x14ac:dyDescent="0.2">
      <c r="A486" s="85"/>
      <c r="C486" s="38"/>
      <c r="E486" s="38"/>
      <c r="G486" s="38"/>
      <c r="I486" s="38"/>
      <c r="K486" s="38"/>
    </row>
    <row r="487" spans="1:11" x14ac:dyDescent="0.2">
      <c r="A487" s="85"/>
      <c r="C487" s="38"/>
      <c r="E487" s="38"/>
      <c r="G487" s="38"/>
      <c r="I487" s="38"/>
      <c r="K487" s="38"/>
    </row>
    <row r="488" spans="1:11" x14ac:dyDescent="0.2">
      <c r="A488" s="85"/>
      <c r="C488" s="38"/>
      <c r="E488" s="38"/>
      <c r="G488" s="38"/>
      <c r="I488" s="38"/>
      <c r="K488" s="38"/>
    </row>
    <row r="489" spans="1:11" x14ac:dyDescent="0.2">
      <c r="A489" s="85"/>
      <c r="C489" s="38"/>
      <c r="E489" s="38"/>
      <c r="G489" s="38"/>
      <c r="I489" s="38"/>
      <c r="K489" s="38"/>
    </row>
    <row r="490" spans="1:11" x14ac:dyDescent="0.2">
      <c r="A490" s="85"/>
      <c r="C490" s="38"/>
      <c r="E490" s="38"/>
      <c r="G490" s="38"/>
      <c r="I490" s="38"/>
      <c r="K490" s="38"/>
    </row>
    <row r="491" spans="1:11" x14ac:dyDescent="0.2">
      <c r="A491" s="85"/>
      <c r="C491" s="38"/>
      <c r="E491" s="38"/>
      <c r="G491" s="38"/>
      <c r="I491" s="38"/>
      <c r="K491" s="38"/>
    </row>
    <row r="492" spans="1:11" x14ac:dyDescent="0.2">
      <c r="A492" s="85"/>
      <c r="C492" s="38"/>
      <c r="E492" s="38"/>
      <c r="G492" s="38"/>
      <c r="I492" s="38"/>
      <c r="K492" s="38"/>
    </row>
    <row r="493" spans="1:11" x14ac:dyDescent="0.2">
      <c r="A493" s="85"/>
      <c r="C493" s="38"/>
      <c r="E493" s="38"/>
      <c r="G493" s="38"/>
      <c r="I493" s="38"/>
      <c r="K493" s="38"/>
    </row>
    <row r="494" spans="1:11" x14ac:dyDescent="0.2">
      <c r="A494" s="85"/>
      <c r="C494" s="38"/>
      <c r="E494" s="38"/>
      <c r="G494" s="38"/>
      <c r="I494" s="38"/>
      <c r="K494" s="38"/>
    </row>
    <row r="495" spans="1:11" x14ac:dyDescent="0.2">
      <c r="A495" s="85"/>
      <c r="C495" s="38"/>
      <c r="E495" s="38"/>
      <c r="G495" s="38"/>
      <c r="I495" s="38"/>
      <c r="K495" s="38"/>
    </row>
    <row r="496" spans="1:11" x14ac:dyDescent="0.2">
      <c r="A496" s="85"/>
      <c r="C496" s="38"/>
      <c r="E496" s="38"/>
      <c r="G496" s="38"/>
      <c r="I496" s="38"/>
      <c r="K496" s="38"/>
    </row>
    <row r="497" spans="1:11" x14ac:dyDescent="0.2">
      <c r="A497" s="85"/>
      <c r="C497" s="38"/>
      <c r="E497" s="38"/>
      <c r="G497" s="38"/>
      <c r="I497" s="38"/>
      <c r="K497" s="38"/>
    </row>
    <row r="498" spans="1:11" x14ac:dyDescent="0.2">
      <c r="A498" s="85"/>
      <c r="C498" s="38"/>
      <c r="E498" s="38"/>
      <c r="G498" s="38"/>
      <c r="I498" s="38"/>
      <c r="K498" s="38"/>
    </row>
    <row r="499" spans="1:11" x14ac:dyDescent="0.2">
      <c r="A499" s="85"/>
      <c r="C499" s="38"/>
      <c r="E499" s="38"/>
      <c r="G499" s="38"/>
      <c r="I499" s="38"/>
      <c r="K499" s="38"/>
    </row>
    <row r="500" spans="1:11" x14ac:dyDescent="0.2">
      <c r="A500" s="85"/>
      <c r="C500" s="38"/>
      <c r="E500" s="38"/>
      <c r="G500" s="38"/>
      <c r="I500" s="38"/>
      <c r="K500" s="38"/>
    </row>
    <row r="501" spans="1:11" x14ac:dyDescent="0.2">
      <c r="A501" s="85"/>
      <c r="C501" s="38"/>
      <c r="E501" s="38"/>
      <c r="G501" s="38"/>
      <c r="I501" s="38"/>
      <c r="K501" s="38"/>
    </row>
    <row r="502" spans="1:11" x14ac:dyDescent="0.2">
      <c r="A502" s="85"/>
      <c r="C502" s="38"/>
      <c r="E502" s="38"/>
      <c r="G502" s="38"/>
      <c r="I502" s="38"/>
      <c r="K502" s="38"/>
    </row>
    <row r="503" spans="1:11" x14ac:dyDescent="0.2">
      <c r="A503" s="85"/>
      <c r="C503" s="38"/>
      <c r="E503" s="38"/>
      <c r="G503" s="38"/>
      <c r="I503" s="38"/>
      <c r="K503" s="38"/>
    </row>
    <row r="504" spans="1:11" x14ac:dyDescent="0.2">
      <c r="A504" s="85"/>
      <c r="C504" s="38"/>
      <c r="E504" s="38"/>
      <c r="G504" s="38"/>
      <c r="I504" s="38"/>
      <c r="K504" s="38"/>
    </row>
    <row r="505" spans="1:11" x14ac:dyDescent="0.2">
      <c r="A505" s="85"/>
      <c r="C505" s="38"/>
      <c r="E505" s="38"/>
      <c r="G505" s="38"/>
      <c r="I505" s="38"/>
      <c r="K505" s="38"/>
    </row>
    <row r="506" spans="1:11" x14ac:dyDescent="0.2">
      <c r="A506" s="85"/>
      <c r="C506" s="38"/>
      <c r="E506" s="38"/>
      <c r="G506" s="38"/>
      <c r="I506" s="38"/>
      <c r="K506" s="38"/>
    </row>
    <row r="507" spans="1:11" x14ac:dyDescent="0.2">
      <c r="A507" s="85"/>
      <c r="C507" s="38"/>
      <c r="E507" s="38"/>
      <c r="G507" s="38"/>
      <c r="I507" s="38"/>
      <c r="K507" s="38"/>
    </row>
    <row r="508" spans="1:11" x14ac:dyDescent="0.2">
      <c r="A508" s="85"/>
      <c r="C508" s="38"/>
      <c r="E508" s="38"/>
      <c r="G508" s="38"/>
      <c r="I508" s="38"/>
      <c r="K508" s="38"/>
    </row>
    <row r="509" spans="1:11" x14ac:dyDescent="0.2">
      <c r="A509" s="85"/>
      <c r="C509" s="38"/>
      <c r="E509" s="38"/>
      <c r="G509" s="38"/>
      <c r="I509" s="38"/>
      <c r="K509" s="38"/>
    </row>
    <row r="510" spans="1:11" x14ac:dyDescent="0.2">
      <c r="A510" s="85"/>
      <c r="C510" s="38"/>
      <c r="E510" s="38"/>
      <c r="G510" s="38"/>
      <c r="I510" s="38"/>
      <c r="K510" s="38"/>
    </row>
    <row r="511" spans="1:11" x14ac:dyDescent="0.2">
      <c r="A511" s="85"/>
      <c r="C511" s="38"/>
      <c r="E511" s="38"/>
      <c r="G511" s="38"/>
      <c r="I511" s="38"/>
      <c r="K511" s="38"/>
    </row>
    <row r="512" spans="1:11" x14ac:dyDescent="0.2">
      <c r="A512" s="85"/>
      <c r="C512" s="38"/>
      <c r="E512" s="38"/>
      <c r="G512" s="38"/>
      <c r="I512" s="38"/>
      <c r="K512" s="38"/>
    </row>
    <row r="513" spans="1:11" x14ac:dyDescent="0.2">
      <c r="A513" s="85"/>
      <c r="C513" s="38"/>
      <c r="E513" s="38"/>
      <c r="G513" s="38"/>
      <c r="I513" s="38"/>
      <c r="K513" s="38"/>
    </row>
    <row r="514" spans="1:11" x14ac:dyDescent="0.2">
      <c r="A514" s="85"/>
      <c r="C514" s="38"/>
      <c r="E514" s="38"/>
      <c r="G514" s="38"/>
      <c r="I514" s="38"/>
      <c r="K514" s="38"/>
    </row>
    <row r="515" spans="1:11" x14ac:dyDescent="0.2">
      <c r="A515" s="85"/>
      <c r="C515" s="38"/>
      <c r="E515" s="38"/>
      <c r="G515" s="38"/>
      <c r="I515" s="38"/>
      <c r="K515" s="38"/>
    </row>
    <row r="516" spans="1:11" x14ac:dyDescent="0.2">
      <c r="A516" s="85"/>
      <c r="C516" s="38"/>
      <c r="E516" s="38"/>
      <c r="G516" s="38"/>
      <c r="I516" s="38"/>
      <c r="K516" s="38"/>
    </row>
    <row r="517" spans="1:11" x14ac:dyDescent="0.2">
      <c r="A517" s="85"/>
      <c r="C517" s="38"/>
      <c r="E517" s="38"/>
      <c r="G517" s="38"/>
      <c r="I517" s="38"/>
      <c r="K517" s="38"/>
    </row>
    <row r="518" spans="1:11" x14ac:dyDescent="0.2">
      <c r="A518" s="85"/>
      <c r="C518" s="38"/>
      <c r="E518" s="38"/>
      <c r="G518" s="38"/>
      <c r="I518" s="38"/>
      <c r="K518" s="38"/>
    </row>
    <row r="519" spans="1:11" x14ac:dyDescent="0.2">
      <c r="A519" s="85"/>
      <c r="C519" s="38"/>
      <c r="E519" s="38"/>
      <c r="G519" s="38"/>
      <c r="I519" s="38"/>
      <c r="K519" s="38"/>
    </row>
    <row r="520" spans="1:11" x14ac:dyDescent="0.2">
      <c r="A520" s="85"/>
      <c r="C520" s="38"/>
      <c r="E520" s="38"/>
      <c r="G520" s="38"/>
      <c r="I520" s="38"/>
      <c r="K520" s="38"/>
    </row>
    <row r="521" spans="1:11" x14ac:dyDescent="0.2">
      <c r="A521" s="85"/>
      <c r="C521" s="38"/>
      <c r="E521" s="38"/>
      <c r="G521" s="38"/>
      <c r="I521" s="38"/>
      <c r="K521" s="38"/>
    </row>
    <row r="522" spans="1:11" x14ac:dyDescent="0.2">
      <c r="A522" s="85"/>
      <c r="C522" s="38"/>
      <c r="E522" s="38"/>
      <c r="G522" s="38"/>
      <c r="I522" s="38"/>
      <c r="K522" s="38"/>
    </row>
    <row r="523" spans="1:11" x14ac:dyDescent="0.2">
      <c r="A523" s="85"/>
      <c r="C523" s="38"/>
      <c r="E523" s="38"/>
      <c r="G523" s="38"/>
      <c r="I523" s="38"/>
      <c r="K523" s="38"/>
    </row>
    <row r="524" spans="1:11" x14ac:dyDescent="0.2">
      <c r="A524" s="85"/>
      <c r="C524" s="38"/>
      <c r="E524" s="38"/>
      <c r="G524" s="38"/>
      <c r="I524" s="38"/>
      <c r="K524" s="38"/>
    </row>
    <row r="525" spans="1:11" x14ac:dyDescent="0.2">
      <c r="A525" s="85"/>
      <c r="C525" s="38"/>
      <c r="E525" s="38"/>
      <c r="G525" s="38"/>
      <c r="I525" s="38"/>
      <c r="K525" s="38"/>
    </row>
    <row r="526" spans="1:11" x14ac:dyDescent="0.2">
      <c r="A526" s="85"/>
      <c r="C526" s="38"/>
      <c r="E526" s="38"/>
      <c r="G526" s="38"/>
      <c r="I526" s="38"/>
      <c r="K526" s="38"/>
    </row>
    <row r="527" spans="1:11" x14ac:dyDescent="0.2">
      <c r="A527" s="85"/>
      <c r="C527" s="38"/>
      <c r="E527" s="38"/>
      <c r="G527" s="38"/>
      <c r="I527" s="38"/>
      <c r="K527" s="38"/>
    </row>
    <row r="528" spans="1:11" x14ac:dyDescent="0.2">
      <c r="A528" s="85"/>
      <c r="C528" s="38"/>
      <c r="E528" s="38"/>
      <c r="G528" s="38"/>
      <c r="I528" s="38"/>
      <c r="K528" s="38"/>
    </row>
    <row r="529" spans="1:11" x14ac:dyDescent="0.2">
      <c r="A529" s="85"/>
      <c r="C529" s="38"/>
      <c r="E529" s="38"/>
      <c r="G529" s="38"/>
      <c r="I529" s="38"/>
      <c r="K529" s="38"/>
    </row>
    <row r="530" spans="1:11" x14ac:dyDescent="0.2">
      <c r="A530" s="85"/>
      <c r="C530" s="38"/>
      <c r="E530" s="38"/>
      <c r="G530" s="38"/>
      <c r="I530" s="38"/>
      <c r="K530" s="38"/>
    </row>
    <row r="531" spans="1:11" x14ac:dyDescent="0.2">
      <c r="A531" s="85"/>
      <c r="C531" s="38"/>
      <c r="E531" s="38"/>
      <c r="G531" s="38"/>
      <c r="I531" s="38"/>
      <c r="K531" s="38"/>
    </row>
    <row r="532" spans="1:11" x14ac:dyDescent="0.2">
      <c r="A532" s="85"/>
      <c r="C532" s="38"/>
      <c r="E532" s="38"/>
      <c r="G532" s="38"/>
      <c r="I532" s="38"/>
      <c r="K532" s="38"/>
    </row>
    <row r="533" spans="1:11" x14ac:dyDescent="0.2">
      <c r="A533" s="85"/>
      <c r="C533" s="38"/>
      <c r="E533" s="38"/>
      <c r="G533" s="38"/>
      <c r="I533" s="38"/>
      <c r="K533" s="38"/>
    </row>
    <row r="534" spans="1:11" x14ac:dyDescent="0.2">
      <c r="A534" s="85"/>
      <c r="C534" s="38"/>
      <c r="E534" s="38"/>
      <c r="G534" s="38"/>
      <c r="I534" s="38"/>
      <c r="K534" s="38"/>
    </row>
    <row r="535" spans="1:11" x14ac:dyDescent="0.2">
      <c r="A535" s="85"/>
      <c r="C535" s="38"/>
      <c r="E535" s="38"/>
      <c r="G535" s="38"/>
      <c r="I535" s="38"/>
      <c r="K535" s="38"/>
    </row>
    <row r="536" spans="1:11" x14ac:dyDescent="0.2">
      <c r="A536" s="85"/>
      <c r="C536" s="38"/>
      <c r="E536" s="38"/>
      <c r="G536" s="38"/>
      <c r="I536" s="38"/>
      <c r="K536" s="38"/>
    </row>
    <row r="537" spans="1:11" x14ac:dyDescent="0.2">
      <c r="A537" s="85"/>
      <c r="C537" s="38"/>
      <c r="E537" s="38"/>
      <c r="G537" s="38"/>
      <c r="I537" s="38"/>
      <c r="K537" s="38"/>
    </row>
    <row r="538" spans="1:11" x14ac:dyDescent="0.2">
      <c r="A538" s="85"/>
      <c r="C538" s="38"/>
      <c r="E538" s="38"/>
      <c r="G538" s="38"/>
      <c r="I538" s="38"/>
      <c r="K538" s="38"/>
    </row>
    <row r="539" spans="1:11" x14ac:dyDescent="0.2">
      <c r="A539" s="85"/>
      <c r="C539" s="38"/>
      <c r="E539" s="38"/>
      <c r="G539" s="38"/>
      <c r="I539" s="38"/>
      <c r="K539" s="38"/>
    </row>
    <row r="540" spans="1:11" x14ac:dyDescent="0.2">
      <c r="A540" s="85"/>
      <c r="C540" s="38"/>
      <c r="E540" s="38"/>
      <c r="G540" s="38"/>
      <c r="I540" s="38"/>
      <c r="K540" s="38"/>
    </row>
    <row r="541" spans="1:11" x14ac:dyDescent="0.2">
      <c r="A541" s="85"/>
      <c r="C541" s="38"/>
      <c r="E541" s="38"/>
      <c r="G541" s="38"/>
      <c r="I541" s="38"/>
      <c r="K541" s="38"/>
    </row>
    <row r="542" spans="1:11" x14ac:dyDescent="0.2">
      <c r="A542" s="85"/>
      <c r="C542" s="38"/>
      <c r="E542" s="38"/>
      <c r="G542" s="38"/>
      <c r="I542" s="38"/>
      <c r="K542" s="38"/>
    </row>
    <row r="543" spans="1:11" x14ac:dyDescent="0.2">
      <c r="A543" s="85"/>
      <c r="C543" s="38"/>
      <c r="E543" s="38"/>
      <c r="G543" s="38"/>
      <c r="I543" s="38"/>
      <c r="K543" s="38"/>
    </row>
    <row r="544" spans="1:11" x14ac:dyDescent="0.2">
      <c r="A544" s="85"/>
      <c r="C544" s="38"/>
      <c r="E544" s="38"/>
      <c r="G544" s="38"/>
      <c r="I544" s="38"/>
      <c r="K544" s="38"/>
    </row>
    <row r="545" spans="1:11" x14ac:dyDescent="0.2">
      <c r="A545" s="85"/>
      <c r="C545" s="38"/>
      <c r="E545" s="38"/>
      <c r="G545" s="38"/>
      <c r="I545" s="38"/>
      <c r="K545" s="38"/>
    </row>
    <row r="546" spans="1:11" x14ac:dyDescent="0.2">
      <c r="A546" s="85"/>
      <c r="C546" s="38"/>
      <c r="E546" s="38"/>
      <c r="G546" s="38"/>
      <c r="I546" s="38"/>
      <c r="K546" s="38"/>
    </row>
    <row r="547" spans="1:11" x14ac:dyDescent="0.2">
      <c r="A547" s="85"/>
      <c r="C547" s="38"/>
      <c r="E547" s="38"/>
      <c r="G547" s="38"/>
      <c r="I547" s="38"/>
      <c r="K547" s="38"/>
    </row>
    <row r="548" spans="1:11" x14ac:dyDescent="0.2">
      <c r="A548" s="85"/>
      <c r="C548" s="38"/>
      <c r="E548" s="38"/>
      <c r="G548" s="38"/>
      <c r="I548" s="38"/>
      <c r="K548" s="38"/>
    </row>
    <row r="549" spans="1:11" x14ac:dyDescent="0.2">
      <c r="A549" s="85"/>
      <c r="C549" s="38"/>
      <c r="E549" s="38"/>
      <c r="G549" s="38"/>
      <c r="I549" s="38"/>
      <c r="K549" s="38"/>
    </row>
    <row r="550" spans="1:11" x14ac:dyDescent="0.2">
      <c r="A550" s="85"/>
      <c r="C550" s="38"/>
      <c r="E550" s="38"/>
      <c r="G550" s="38"/>
      <c r="I550" s="38"/>
      <c r="K550" s="38"/>
    </row>
    <row r="551" spans="1:11" x14ac:dyDescent="0.2">
      <c r="A551" s="85"/>
      <c r="C551" s="38"/>
      <c r="E551" s="38"/>
      <c r="G551" s="38"/>
      <c r="I551" s="38"/>
      <c r="K551" s="38"/>
    </row>
    <row r="552" spans="1:11" x14ac:dyDescent="0.2">
      <c r="A552" s="85"/>
      <c r="C552" s="38"/>
      <c r="E552" s="38"/>
      <c r="G552" s="38"/>
      <c r="I552" s="38"/>
      <c r="K552" s="38"/>
    </row>
    <row r="553" spans="1:11" x14ac:dyDescent="0.2">
      <c r="A553" s="85"/>
      <c r="C553" s="38"/>
      <c r="E553" s="38"/>
      <c r="G553" s="38"/>
      <c r="I553" s="38"/>
      <c r="K553" s="38"/>
    </row>
    <row r="554" spans="1:11" x14ac:dyDescent="0.2">
      <c r="A554" s="85"/>
      <c r="C554" s="38"/>
      <c r="E554" s="38"/>
      <c r="G554" s="38"/>
      <c r="I554" s="38"/>
      <c r="K554" s="38"/>
    </row>
    <row r="555" spans="1:11" x14ac:dyDescent="0.2">
      <c r="A555" s="85"/>
      <c r="C555" s="38"/>
      <c r="E555" s="38"/>
      <c r="G555" s="38"/>
      <c r="I555" s="38"/>
      <c r="K555" s="38"/>
    </row>
    <row r="556" spans="1:11" x14ac:dyDescent="0.2">
      <c r="A556" s="85"/>
      <c r="C556" s="38"/>
      <c r="E556" s="38"/>
      <c r="G556" s="38"/>
      <c r="I556" s="38"/>
      <c r="K556" s="38"/>
    </row>
    <row r="557" spans="1:11" x14ac:dyDescent="0.2">
      <c r="A557" s="85"/>
      <c r="C557" s="38"/>
      <c r="E557" s="38"/>
      <c r="G557" s="38"/>
      <c r="I557" s="38"/>
      <c r="K557" s="38"/>
    </row>
    <row r="558" spans="1:11" x14ac:dyDescent="0.2">
      <c r="A558" s="85"/>
      <c r="C558" s="38"/>
      <c r="E558" s="38"/>
      <c r="G558" s="38"/>
      <c r="I558" s="38"/>
      <c r="K558" s="38"/>
    </row>
    <row r="559" spans="1:11" x14ac:dyDescent="0.2">
      <c r="A559" s="85"/>
      <c r="C559" s="38"/>
      <c r="E559" s="38"/>
      <c r="G559" s="38"/>
      <c r="I559" s="38"/>
      <c r="K559" s="38"/>
    </row>
    <row r="560" spans="1:11" x14ac:dyDescent="0.2">
      <c r="A560" s="85"/>
      <c r="C560" s="38"/>
      <c r="E560" s="38"/>
      <c r="G560" s="38"/>
      <c r="I560" s="38"/>
      <c r="K560" s="38"/>
    </row>
    <row r="561" spans="1:11" x14ac:dyDescent="0.2">
      <c r="A561" s="85"/>
      <c r="C561" s="38"/>
      <c r="E561" s="38"/>
      <c r="G561" s="38"/>
      <c r="I561" s="38"/>
      <c r="K561" s="38"/>
    </row>
    <row r="562" spans="1:11" x14ac:dyDescent="0.2">
      <c r="A562" s="85"/>
      <c r="C562" s="38"/>
      <c r="E562" s="38"/>
      <c r="G562" s="38"/>
      <c r="I562" s="38"/>
      <c r="K562" s="38"/>
    </row>
    <row r="563" spans="1:11" x14ac:dyDescent="0.2">
      <c r="A563" s="85"/>
      <c r="C563" s="38"/>
      <c r="E563" s="38"/>
      <c r="G563" s="38"/>
      <c r="I563" s="38"/>
      <c r="K563" s="38"/>
    </row>
    <row r="564" spans="1:11" x14ac:dyDescent="0.2">
      <c r="A564" s="85"/>
      <c r="C564" s="38"/>
      <c r="E564" s="38"/>
      <c r="G564" s="38"/>
      <c r="I564" s="38"/>
      <c r="K564" s="38"/>
    </row>
    <row r="565" spans="1:11" x14ac:dyDescent="0.2">
      <c r="A565" s="85"/>
      <c r="C565" s="38"/>
      <c r="E565" s="38"/>
      <c r="G565" s="38"/>
      <c r="I565" s="38"/>
      <c r="K565" s="38"/>
    </row>
    <row r="566" spans="1:11" x14ac:dyDescent="0.2">
      <c r="A566" s="85"/>
      <c r="C566" s="38"/>
      <c r="E566" s="38"/>
      <c r="G566" s="38"/>
      <c r="I566" s="38"/>
      <c r="K566" s="38"/>
    </row>
    <row r="567" spans="1:11" x14ac:dyDescent="0.2">
      <c r="A567" s="85"/>
      <c r="C567" s="38"/>
      <c r="E567" s="38"/>
      <c r="G567" s="38"/>
      <c r="I567" s="38"/>
      <c r="K567" s="38"/>
    </row>
    <row r="568" spans="1:11" x14ac:dyDescent="0.2">
      <c r="A568" s="85"/>
      <c r="C568" s="38"/>
      <c r="E568" s="38"/>
      <c r="G568" s="38"/>
      <c r="I568" s="38"/>
      <c r="K568" s="38"/>
    </row>
    <row r="569" spans="1:11" x14ac:dyDescent="0.2">
      <c r="A569" s="85"/>
      <c r="C569" s="38"/>
      <c r="E569" s="38"/>
      <c r="G569" s="38"/>
      <c r="I569" s="38"/>
      <c r="K569" s="38"/>
    </row>
    <row r="570" spans="1:11" x14ac:dyDescent="0.2">
      <c r="A570" s="85"/>
      <c r="C570" s="38"/>
      <c r="E570" s="38"/>
      <c r="G570" s="38"/>
      <c r="I570" s="38"/>
      <c r="K570" s="38"/>
    </row>
    <row r="571" spans="1:11" x14ac:dyDescent="0.2">
      <c r="A571" s="85"/>
      <c r="C571" s="38"/>
      <c r="E571" s="38"/>
      <c r="G571" s="38"/>
      <c r="I571" s="38"/>
      <c r="K571" s="38"/>
    </row>
    <row r="572" spans="1:11" x14ac:dyDescent="0.2">
      <c r="A572" s="85"/>
      <c r="C572" s="38"/>
      <c r="E572" s="38"/>
      <c r="G572" s="38"/>
      <c r="I572" s="38"/>
      <c r="K572" s="38"/>
    </row>
    <row r="573" spans="1:11" x14ac:dyDescent="0.2">
      <c r="A573" s="85"/>
      <c r="C573" s="38"/>
      <c r="E573" s="38"/>
      <c r="G573" s="38"/>
      <c r="I573" s="38"/>
      <c r="K573" s="38"/>
    </row>
    <row r="574" spans="1:11" x14ac:dyDescent="0.2">
      <c r="A574" s="85"/>
      <c r="C574" s="38"/>
      <c r="E574" s="38"/>
      <c r="G574" s="38"/>
      <c r="I574" s="38"/>
      <c r="K574" s="38"/>
    </row>
    <row r="575" spans="1:11" x14ac:dyDescent="0.2">
      <c r="A575" s="85"/>
      <c r="C575" s="38"/>
      <c r="E575" s="38"/>
      <c r="G575" s="38"/>
      <c r="I575" s="38"/>
      <c r="K575" s="38"/>
    </row>
    <row r="576" spans="1:11" x14ac:dyDescent="0.2">
      <c r="A576" s="85"/>
      <c r="C576" s="38"/>
      <c r="E576" s="38"/>
      <c r="G576" s="38"/>
      <c r="I576" s="38"/>
      <c r="K576" s="38"/>
    </row>
    <row r="577" spans="1:11" x14ac:dyDescent="0.2">
      <c r="A577" s="85"/>
      <c r="C577" s="38"/>
      <c r="E577" s="38"/>
      <c r="G577" s="38"/>
      <c r="I577" s="38"/>
      <c r="K577" s="38"/>
    </row>
    <row r="578" spans="1:11" x14ac:dyDescent="0.2">
      <c r="A578" s="85"/>
      <c r="C578" s="38"/>
      <c r="E578" s="38"/>
      <c r="G578" s="38"/>
      <c r="I578" s="38"/>
      <c r="K578" s="38"/>
    </row>
    <row r="579" spans="1:11" x14ac:dyDescent="0.2">
      <c r="A579" s="85"/>
      <c r="C579" s="38"/>
      <c r="E579" s="38"/>
      <c r="G579" s="38"/>
      <c r="I579" s="38"/>
      <c r="K579" s="38"/>
    </row>
    <row r="580" spans="1:11" x14ac:dyDescent="0.2">
      <c r="A580" s="85"/>
      <c r="C580" s="38"/>
      <c r="E580" s="38"/>
      <c r="G580" s="38"/>
      <c r="I580" s="38"/>
      <c r="K580" s="38"/>
    </row>
    <row r="581" spans="1:11" x14ac:dyDescent="0.2">
      <c r="A581" s="85"/>
      <c r="C581" s="38"/>
      <c r="E581" s="38"/>
      <c r="G581" s="38"/>
      <c r="I581" s="38"/>
      <c r="K581" s="38"/>
    </row>
    <row r="582" spans="1:11" x14ac:dyDescent="0.2">
      <c r="A582" s="85"/>
      <c r="C582" s="38"/>
      <c r="E582" s="38"/>
      <c r="G582" s="38"/>
      <c r="I582" s="38"/>
      <c r="K582" s="38"/>
    </row>
    <row r="583" spans="1:11" x14ac:dyDescent="0.2">
      <c r="A583" s="85"/>
      <c r="C583" s="38"/>
      <c r="E583" s="38"/>
      <c r="G583" s="38"/>
      <c r="I583" s="38"/>
      <c r="K583" s="38"/>
    </row>
    <row r="584" spans="1:11" x14ac:dyDescent="0.2">
      <c r="A584" s="85"/>
      <c r="C584" s="38"/>
      <c r="E584" s="38"/>
      <c r="G584" s="38"/>
      <c r="I584" s="38"/>
      <c r="K584" s="38"/>
    </row>
    <row r="585" spans="1:11" x14ac:dyDescent="0.2">
      <c r="A585" s="85"/>
      <c r="C585" s="38"/>
      <c r="E585" s="38"/>
      <c r="G585" s="38"/>
      <c r="I585" s="38"/>
      <c r="K585" s="38"/>
    </row>
    <row r="586" spans="1:11" x14ac:dyDescent="0.2">
      <c r="A586" s="85"/>
      <c r="C586" s="38"/>
      <c r="E586" s="38"/>
      <c r="G586" s="38"/>
      <c r="I586" s="38"/>
      <c r="K586" s="38"/>
    </row>
    <row r="587" spans="1:11" x14ac:dyDescent="0.2">
      <c r="A587" s="85"/>
      <c r="C587" s="38"/>
      <c r="E587" s="38"/>
      <c r="G587" s="38"/>
      <c r="I587" s="38"/>
      <c r="K587" s="38"/>
    </row>
    <row r="588" spans="1:11" x14ac:dyDescent="0.2">
      <c r="A588" s="85"/>
      <c r="C588" s="38"/>
      <c r="E588" s="38"/>
      <c r="G588" s="38"/>
      <c r="I588" s="38"/>
      <c r="K588" s="38"/>
    </row>
    <row r="589" spans="1:11" x14ac:dyDescent="0.2">
      <c r="A589" s="85"/>
      <c r="C589" s="38"/>
      <c r="E589" s="38"/>
      <c r="G589" s="38"/>
      <c r="I589" s="38"/>
      <c r="K589" s="38"/>
    </row>
    <row r="590" spans="1:11" x14ac:dyDescent="0.2">
      <c r="A590" s="85"/>
      <c r="C590" s="38"/>
      <c r="E590" s="38"/>
      <c r="G590" s="38"/>
      <c r="I590" s="38"/>
      <c r="K590" s="38"/>
    </row>
    <row r="591" spans="1:11" x14ac:dyDescent="0.2">
      <c r="A591" s="85"/>
      <c r="C591" s="38"/>
      <c r="E591" s="38"/>
      <c r="G591" s="38"/>
      <c r="I591" s="38"/>
      <c r="K591" s="38"/>
    </row>
    <row r="592" spans="1:11" x14ac:dyDescent="0.2">
      <c r="A592" s="85"/>
      <c r="C592" s="38"/>
      <c r="E592" s="38"/>
      <c r="G592" s="38"/>
      <c r="I592" s="38"/>
      <c r="K592" s="38"/>
    </row>
    <row r="593" spans="1:11" x14ac:dyDescent="0.2">
      <c r="A593" s="85"/>
      <c r="C593" s="38"/>
      <c r="E593" s="38"/>
      <c r="G593" s="38"/>
      <c r="I593" s="38"/>
      <c r="K593" s="38"/>
    </row>
    <row r="594" spans="1:11" x14ac:dyDescent="0.2">
      <c r="A594" s="85"/>
      <c r="C594" s="38"/>
      <c r="E594" s="38"/>
      <c r="G594" s="38"/>
      <c r="I594" s="38"/>
      <c r="K594" s="38"/>
    </row>
    <row r="595" spans="1:11" x14ac:dyDescent="0.2">
      <c r="A595" s="85"/>
      <c r="C595" s="38"/>
      <c r="E595" s="38"/>
      <c r="G595" s="38"/>
      <c r="I595" s="38"/>
      <c r="K595" s="38"/>
    </row>
    <row r="596" spans="1:11" x14ac:dyDescent="0.2">
      <c r="A596" s="85"/>
      <c r="C596" s="38"/>
      <c r="E596" s="38"/>
      <c r="G596" s="38"/>
      <c r="I596" s="38"/>
      <c r="K596" s="38"/>
    </row>
    <row r="597" spans="1:11" x14ac:dyDescent="0.2">
      <c r="A597" s="85"/>
      <c r="C597" s="38"/>
      <c r="E597" s="38"/>
      <c r="G597" s="38"/>
      <c r="I597" s="38"/>
      <c r="K597" s="38"/>
    </row>
    <row r="598" spans="1:11" x14ac:dyDescent="0.2">
      <c r="A598" s="85"/>
      <c r="C598" s="38"/>
      <c r="E598" s="38"/>
      <c r="G598" s="38"/>
      <c r="I598" s="38"/>
      <c r="K598" s="38"/>
    </row>
    <row r="599" spans="1:11" x14ac:dyDescent="0.2">
      <c r="A599" s="85"/>
      <c r="C599" s="38"/>
      <c r="E599" s="38"/>
      <c r="G599" s="38"/>
      <c r="I599" s="38"/>
      <c r="K599" s="38"/>
    </row>
    <row r="600" spans="1:11" x14ac:dyDescent="0.2">
      <c r="A600" s="85"/>
      <c r="C600" s="38"/>
      <c r="E600" s="38"/>
      <c r="G600" s="38"/>
      <c r="I600" s="38"/>
      <c r="K600" s="38"/>
    </row>
    <row r="601" spans="1:11" x14ac:dyDescent="0.2">
      <c r="A601" s="85"/>
      <c r="C601" s="38"/>
      <c r="E601" s="38"/>
      <c r="G601" s="38"/>
      <c r="I601" s="38"/>
      <c r="K601" s="38"/>
    </row>
    <row r="602" spans="1:11" x14ac:dyDescent="0.2">
      <c r="A602" s="85"/>
      <c r="C602" s="38"/>
      <c r="E602" s="38"/>
      <c r="G602" s="38"/>
      <c r="I602" s="38"/>
      <c r="K602" s="38"/>
    </row>
    <row r="603" spans="1:11" x14ac:dyDescent="0.2">
      <c r="A603" s="85"/>
      <c r="C603" s="38"/>
      <c r="E603" s="38"/>
      <c r="G603" s="38"/>
      <c r="I603" s="38"/>
      <c r="K603" s="38"/>
    </row>
    <row r="604" spans="1:11" x14ac:dyDescent="0.2">
      <c r="A604" s="85"/>
      <c r="C604" s="38"/>
      <c r="E604" s="38"/>
      <c r="G604" s="38"/>
      <c r="I604" s="38"/>
      <c r="K604" s="38"/>
    </row>
    <row r="605" spans="1:11" x14ac:dyDescent="0.2">
      <c r="A605" s="85"/>
      <c r="C605" s="38"/>
      <c r="E605" s="38"/>
      <c r="G605" s="38"/>
      <c r="I605" s="38"/>
      <c r="K605" s="38"/>
    </row>
    <row r="606" spans="1:11" x14ac:dyDescent="0.2">
      <c r="A606" s="85"/>
      <c r="C606" s="38"/>
      <c r="E606" s="38"/>
      <c r="G606" s="38"/>
      <c r="I606" s="38"/>
      <c r="K606" s="38"/>
    </row>
    <row r="607" spans="1:11" x14ac:dyDescent="0.2">
      <c r="A607" s="85"/>
      <c r="C607" s="38"/>
      <c r="E607" s="38"/>
      <c r="G607" s="38"/>
      <c r="I607" s="38"/>
      <c r="K607" s="38"/>
    </row>
    <row r="608" spans="1:11" x14ac:dyDescent="0.2">
      <c r="A608" s="85"/>
      <c r="C608" s="38"/>
      <c r="E608" s="38"/>
      <c r="G608" s="38"/>
      <c r="I608" s="38"/>
      <c r="K608" s="38"/>
    </row>
    <row r="609" spans="1:11" x14ac:dyDescent="0.2">
      <c r="A609" s="85"/>
      <c r="C609" s="38"/>
      <c r="E609" s="38"/>
      <c r="G609" s="38"/>
      <c r="I609" s="38"/>
      <c r="K609" s="38"/>
    </row>
    <row r="610" spans="1:11" x14ac:dyDescent="0.2">
      <c r="A610" s="85"/>
      <c r="C610" s="38"/>
      <c r="E610" s="38"/>
      <c r="G610" s="38"/>
      <c r="I610" s="38"/>
      <c r="K610" s="38"/>
    </row>
    <row r="611" spans="1:11" x14ac:dyDescent="0.2">
      <c r="A611" s="85"/>
      <c r="C611" s="38"/>
      <c r="E611" s="38"/>
      <c r="G611" s="38"/>
      <c r="I611" s="38"/>
      <c r="K611" s="38"/>
    </row>
    <row r="612" spans="1:11" x14ac:dyDescent="0.2">
      <c r="A612" s="85"/>
      <c r="C612" s="38"/>
      <c r="E612" s="38"/>
      <c r="G612" s="38"/>
      <c r="I612" s="38"/>
      <c r="K612" s="38"/>
    </row>
    <row r="613" spans="1:11" x14ac:dyDescent="0.2">
      <c r="A613" s="85"/>
      <c r="C613" s="38"/>
      <c r="E613" s="38"/>
      <c r="G613" s="38"/>
      <c r="I613" s="38"/>
      <c r="K613" s="38"/>
    </row>
    <row r="614" spans="1:11" x14ac:dyDescent="0.2">
      <c r="A614" s="85"/>
      <c r="C614" s="38"/>
      <c r="E614" s="38"/>
      <c r="G614" s="38"/>
      <c r="I614" s="38"/>
      <c r="K614" s="38"/>
    </row>
    <row r="615" spans="1:11" x14ac:dyDescent="0.2">
      <c r="A615" s="85"/>
      <c r="C615" s="38"/>
      <c r="E615" s="38"/>
      <c r="G615" s="38"/>
      <c r="I615" s="38"/>
      <c r="K615" s="38"/>
    </row>
    <row r="616" spans="1:11" x14ac:dyDescent="0.2">
      <c r="A616" s="85"/>
      <c r="C616" s="38"/>
      <c r="E616" s="38"/>
      <c r="G616" s="38"/>
      <c r="I616" s="38"/>
      <c r="K616" s="38"/>
    </row>
    <row r="617" spans="1:11" x14ac:dyDescent="0.2">
      <c r="A617" s="85"/>
      <c r="C617" s="38"/>
      <c r="E617" s="38"/>
      <c r="G617" s="38"/>
      <c r="I617" s="38"/>
      <c r="K617" s="38"/>
    </row>
    <row r="618" spans="1:11" x14ac:dyDescent="0.2">
      <c r="A618" s="85"/>
      <c r="C618" s="38"/>
      <c r="E618" s="38"/>
      <c r="G618" s="38"/>
      <c r="I618" s="38"/>
      <c r="K618" s="38"/>
    </row>
    <row r="619" spans="1:11" x14ac:dyDescent="0.2">
      <c r="A619" s="85"/>
      <c r="C619" s="38"/>
      <c r="E619" s="38"/>
      <c r="G619" s="38"/>
      <c r="I619" s="38"/>
      <c r="K619" s="38"/>
    </row>
    <row r="620" spans="1:11" x14ac:dyDescent="0.2">
      <c r="A620" s="85"/>
      <c r="C620" s="38"/>
      <c r="E620" s="38"/>
      <c r="G620" s="38"/>
      <c r="I620" s="38"/>
      <c r="K620" s="38"/>
    </row>
    <row r="621" spans="1:11" x14ac:dyDescent="0.2">
      <c r="A621" s="85"/>
      <c r="C621" s="38"/>
      <c r="E621" s="38"/>
      <c r="G621" s="38"/>
      <c r="I621" s="38"/>
      <c r="K621" s="38"/>
    </row>
    <row r="622" spans="1:11" x14ac:dyDescent="0.2">
      <c r="A622" s="85"/>
      <c r="C622" s="38"/>
      <c r="E622" s="38"/>
      <c r="G622" s="38"/>
      <c r="I622" s="38"/>
      <c r="K622" s="38"/>
    </row>
    <row r="623" spans="1:11" x14ac:dyDescent="0.2">
      <c r="A623" s="85"/>
      <c r="C623" s="38"/>
      <c r="E623" s="38"/>
      <c r="G623" s="38"/>
      <c r="I623" s="38"/>
      <c r="K623" s="38"/>
    </row>
    <row r="624" spans="1:11" x14ac:dyDescent="0.2">
      <c r="A624" s="85"/>
      <c r="C624" s="38"/>
      <c r="E624" s="38"/>
      <c r="G624" s="38"/>
      <c r="I624" s="38"/>
      <c r="K624" s="38"/>
    </row>
    <row r="625" spans="1:11" x14ac:dyDescent="0.2">
      <c r="A625" s="85"/>
      <c r="C625" s="38"/>
      <c r="E625" s="38"/>
      <c r="G625" s="38"/>
      <c r="I625" s="38"/>
      <c r="K625" s="38"/>
    </row>
    <row r="626" spans="1:11" x14ac:dyDescent="0.2">
      <c r="A626" s="85"/>
      <c r="C626" s="38"/>
      <c r="E626" s="38"/>
      <c r="G626" s="38"/>
      <c r="I626" s="38"/>
      <c r="K626" s="38"/>
    </row>
    <row r="627" spans="1:11" x14ac:dyDescent="0.2">
      <c r="A627" s="85"/>
      <c r="C627" s="38"/>
      <c r="E627" s="38"/>
      <c r="G627" s="38"/>
      <c r="I627" s="38"/>
      <c r="K627" s="38"/>
    </row>
    <row r="628" spans="1:11" x14ac:dyDescent="0.2">
      <c r="A628" s="85"/>
      <c r="C628" s="38"/>
      <c r="E628" s="38"/>
      <c r="G628" s="38"/>
      <c r="I628" s="38"/>
      <c r="K628" s="38"/>
    </row>
    <row r="629" spans="1:11" x14ac:dyDescent="0.2">
      <c r="A629" s="85"/>
      <c r="C629" s="38"/>
      <c r="E629" s="38"/>
      <c r="G629" s="38"/>
      <c r="I629" s="38"/>
      <c r="K629" s="38"/>
    </row>
    <row r="630" spans="1:11" x14ac:dyDescent="0.2">
      <c r="A630" s="85"/>
      <c r="C630" s="38"/>
      <c r="E630" s="38"/>
      <c r="G630" s="38"/>
      <c r="I630" s="38"/>
      <c r="K630" s="38"/>
    </row>
    <row r="631" spans="1:11" x14ac:dyDescent="0.2">
      <c r="A631" s="85"/>
      <c r="C631" s="38"/>
      <c r="E631" s="38"/>
      <c r="G631" s="38"/>
      <c r="I631" s="38"/>
      <c r="K631" s="38"/>
    </row>
    <row r="632" spans="1:11" x14ac:dyDescent="0.2">
      <c r="A632" s="85"/>
      <c r="C632" s="38"/>
      <c r="E632" s="38"/>
      <c r="G632" s="38"/>
      <c r="I632" s="38"/>
      <c r="K632" s="38"/>
    </row>
    <row r="633" spans="1:11" x14ac:dyDescent="0.2">
      <c r="A633" s="85"/>
      <c r="C633" s="38"/>
      <c r="E633" s="38"/>
      <c r="G633" s="38"/>
      <c r="I633" s="38"/>
      <c r="K633" s="38"/>
    </row>
    <row r="634" spans="1:11" x14ac:dyDescent="0.2">
      <c r="A634" s="85"/>
      <c r="C634" s="38"/>
      <c r="E634" s="38"/>
      <c r="G634" s="38"/>
      <c r="I634" s="38"/>
      <c r="K634" s="38"/>
    </row>
    <row r="635" spans="1:11" x14ac:dyDescent="0.2">
      <c r="A635" s="85"/>
      <c r="C635" s="38"/>
      <c r="E635" s="38"/>
      <c r="G635" s="38"/>
      <c r="I635" s="38"/>
      <c r="K635" s="38"/>
    </row>
    <row r="636" spans="1:11" x14ac:dyDescent="0.2">
      <c r="A636" s="85"/>
      <c r="C636" s="38"/>
      <c r="E636" s="38"/>
      <c r="G636" s="38"/>
      <c r="I636" s="38"/>
      <c r="K636" s="38"/>
    </row>
    <row r="637" spans="1:11" x14ac:dyDescent="0.2">
      <c r="A637" s="85"/>
      <c r="C637" s="38"/>
      <c r="E637" s="38"/>
      <c r="G637" s="38"/>
      <c r="I637" s="38"/>
      <c r="K637" s="38"/>
    </row>
    <row r="638" spans="1:11" x14ac:dyDescent="0.2">
      <c r="A638" s="85"/>
      <c r="C638" s="38"/>
      <c r="E638" s="38"/>
      <c r="G638" s="38"/>
      <c r="I638" s="38"/>
      <c r="K638" s="38"/>
    </row>
    <row r="639" spans="1:11" x14ac:dyDescent="0.2">
      <c r="A639" s="85"/>
      <c r="C639" s="38"/>
      <c r="E639" s="38"/>
      <c r="G639" s="38"/>
      <c r="I639" s="38"/>
      <c r="K639" s="38"/>
    </row>
    <row r="640" spans="1:11" x14ac:dyDescent="0.2">
      <c r="A640" s="85"/>
      <c r="C640" s="38"/>
      <c r="E640" s="38"/>
      <c r="G640" s="38"/>
      <c r="I640" s="38"/>
      <c r="K640" s="38"/>
    </row>
    <row r="641" spans="1:11" x14ac:dyDescent="0.2">
      <c r="A641" s="85"/>
      <c r="C641" s="38"/>
      <c r="E641" s="38"/>
      <c r="G641" s="38"/>
      <c r="I641" s="38"/>
      <c r="K641" s="38"/>
    </row>
    <row r="642" spans="1:11" x14ac:dyDescent="0.2">
      <c r="A642" s="85"/>
      <c r="C642" s="38"/>
      <c r="E642" s="38"/>
      <c r="G642" s="38"/>
      <c r="I642" s="38"/>
      <c r="K642" s="38"/>
    </row>
    <row r="643" spans="1:11" x14ac:dyDescent="0.2">
      <c r="A643" s="85"/>
      <c r="C643" s="38"/>
      <c r="E643" s="38"/>
      <c r="G643" s="38"/>
      <c r="I643" s="38"/>
      <c r="K643" s="38"/>
    </row>
    <row r="644" spans="1:11" x14ac:dyDescent="0.2">
      <c r="A644" s="85"/>
      <c r="C644" s="38"/>
      <c r="E644" s="38"/>
      <c r="G644" s="38"/>
      <c r="I644" s="38"/>
      <c r="K644" s="38"/>
    </row>
    <row r="645" spans="1:11" x14ac:dyDescent="0.2">
      <c r="A645" s="85"/>
      <c r="C645" s="38"/>
      <c r="E645" s="38"/>
      <c r="G645" s="38"/>
      <c r="I645" s="38"/>
      <c r="K645" s="38"/>
    </row>
    <row r="646" spans="1:11" x14ac:dyDescent="0.2">
      <c r="A646" s="85"/>
      <c r="C646" s="38"/>
      <c r="E646" s="38"/>
      <c r="G646" s="38"/>
      <c r="I646" s="38"/>
      <c r="K646" s="38"/>
    </row>
    <row r="647" spans="1:11" x14ac:dyDescent="0.2">
      <c r="A647" s="85"/>
      <c r="C647" s="38"/>
      <c r="E647" s="38"/>
      <c r="G647" s="38"/>
      <c r="I647" s="38"/>
      <c r="K647" s="38"/>
    </row>
    <row r="648" spans="1:11" x14ac:dyDescent="0.2">
      <c r="A648" s="85"/>
      <c r="C648" s="38"/>
      <c r="E648" s="38"/>
      <c r="G648" s="38"/>
      <c r="I648" s="38"/>
      <c r="K648" s="38"/>
    </row>
    <row r="649" spans="1:11" x14ac:dyDescent="0.2">
      <c r="A649" s="85"/>
      <c r="C649" s="38"/>
      <c r="E649" s="38"/>
      <c r="G649" s="38"/>
      <c r="I649" s="38"/>
      <c r="K649" s="38"/>
    </row>
    <row r="650" spans="1:11" x14ac:dyDescent="0.2">
      <c r="A650" s="85"/>
      <c r="C650" s="38"/>
      <c r="E650" s="38"/>
      <c r="G650" s="38"/>
      <c r="I650" s="38"/>
      <c r="K650" s="38"/>
    </row>
    <row r="651" spans="1:11" x14ac:dyDescent="0.2">
      <c r="A651" s="85"/>
      <c r="C651" s="38"/>
      <c r="E651" s="38"/>
      <c r="G651" s="38"/>
      <c r="I651" s="38"/>
      <c r="K651" s="38"/>
    </row>
    <row r="652" spans="1:11" x14ac:dyDescent="0.2">
      <c r="A652" s="85"/>
      <c r="C652" s="38"/>
      <c r="E652" s="38"/>
      <c r="G652" s="38"/>
      <c r="I652" s="38"/>
      <c r="K652" s="38"/>
    </row>
    <row r="653" spans="1:11" x14ac:dyDescent="0.2">
      <c r="A653" s="85"/>
      <c r="C653" s="38"/>
      <c r="E653" s="38"/>
      <c r="G653" s="38"/>
      <c r="I653" s="38"/>
      <c r="K653" s="38"/>
    </row>
    <row r="654" spans="1:11" x14ac:dyDescent="0.2">
      <c r="A654" s="85"/>
      <c r="C654" s="38"/>
      <c r="E654" s="38"/>
      <c r="G654" s="38"/>
      <c r="I654" s="38"/>
      <c r="K654" s="38"/>
    </row>
    <row r="655" spans="1:11" x14ac:dyDescent="0.2">
      <c r="A655" s="85"/>
      <c r="C655" s="38"/>
      <c r="E655" s="38"/>
      <c r="G655" s="38"/>
      <c r="I655" s="38"/>
      <c r="K655" s="38"/>
    </row>
    <row r="656" spans="1:11" x14ac:dyDescent="0.2">
      <c r="A656" s="85"/>
      <c r="C656" s="38"/>
      <c r="E656" s="38"/>
      <c r="G656" s="38"/>
      <c r="I656" s="38"/>
      <c r="K656" s="38"/>
    </row>
    <row r="657" spans="1:11" x14ac:dyDescent="0.2">
      <c r="A657" s="85"/>
      <c r="C657" s="38"/>
      <c r="E657" s="38"/>
      <c r="G657" s="38"/>
      <c r="I657" s="38"/>
      <c r="K657" s="38"/>
    </row>
    <row r="658" spans="1:11" x14ac:dyDescent="0.2">
      <c r="A658" s="85"/>
      <c r="C658" s="38"/>
      <c r="E658" s="38"/>
      <c r="G658" s="38"/>
      <c r="I658" s="38"/>
      <c r="K658" s="38"/>
    </row>
    <row r="659" spans="1:11" x14ac:dyDescent="0.2">
      <c r="A659" s="85"/>
      <c r="C659" s="38"/>
      <c r="E659" s="38"/>
      <c r="G659" s="38"/>
      <c r="I659" s="38"/>
      <c r="K659" s="38"/>
    </row>
    <row r="660" spans="1:11" x14ac:dyDescent="0.2">
      <c r="A660" s="85"/>
      <c r="C660" s="38"/>
      <c r="E660" s="38"/>
      <c r="G660" s="38"/>
      <c r="I660" s="38"/>
      <c r="K660" s="38"/>
    </row>
    <row r="661" spans="1:11" x14ac:dyDescent="0.2">
      <c r="A661" s="85"/>
      <c r="C661" s="38"/>
      <c r="E661" s="38"/>
      <c r="G661" s="38"/>
      <c r="I661" s="38"/>
      <c r="K661" s="38"/>
    </row>
    <row r="662" spans="1:11" x14ac:dyDescent="0.2">
      <c r="A662" s="85"/>
      <c r="C662" s="38"/>
      <c r="E662" s="38"/>
      <c r="G662" s="38"/>
      <c r="I662" s="38"/>
      <c r="K662" s="38"/>
    </row>
    <row r="663" spans="1:11" x14ac:dyDescent="0.2">
      <c r="A663" s="85"/>
      <c r="C663" s="38"/>
      <c r="E663" s="38"/>
      <c r="G663" s="38"/>
      <c r="I663" s="38"/>
      <c r="K663" s="38"/>
    </row>
    <row r="664" spans="1:11" x14ac:dyDescent="0.2">
      <c r="A664" s="85"/>
      <c r="C664" s="38"/>
      <c r="E664" s="38"/>
      <c r="G664" s="38"/>
      <c r="I664" s="38"/>
      <c r="K664" s="38"/>
    </row>
    <row r="665" spans="1:11" x14ac:dyDescent="0.2">
      <c r="A665" s="85"/>
      <c r="C665" s="38"/>
      <c r="E665" s="38"/>
      <c r="G665" s="38"/>
      <c r="I665" s="38"/>
      <c r="K665" s="38"/>
    </row>
    <row r="666" spans="1:11" x14ac:dyDescent="0.2">
      <c r="A666" s="85"/>
      <c r="C666" s="38"/>
      <c r="E666" s="38"/>
      <c r="G666" s="38"/>
      <c r="I666" s="38"/>
      <c r="K666" s="38"/>
    </row>
    <row r="667" spans="1:11" x14ac:dyDescent="0.2">
      <c r="A667" s="85"/>
      <c r="C667" s="38"/>
      <c r="E667" s="38"/>
      <c r="G667" s="38"/>
      <c r="I667" s="38"/>
      <c r="K667" s="38"/>
    </row>
    <row r="668" spans="1:11" x14ac:dyDescent="0.2">
      <c r="A668" s="85"/>
      <c r="C668" s="38"/>
      <c r="E668" s="38"/>
      <c r="G668" s="38"/>
      <c r="I668" s="38"/>
      <c r="K668" s="38"/>
    </row>
    <row r="669" spans="1:11" x14ac:dyDescent="0.2">
      <c r="A669" s="85"/>
      <c r="C669" s="38"/>
      <c r="E669" s="38"/>
      <c r="G669" s="38"/>
      <c r="I669" s="38"/>
      <c r="K669" s="38"/>
    </row>
    <row r="670" spans="1:11" x14ac:dyDescent="0.2">
      <c r="A670" s="85"/>
      <c r="C670" s="38"/>
      <c r="E670" s="38"/>
      <c r="G670" s="38"/>
      <c r="I670" s="38"/>
      <c r="K670" s="38"/>
    </row>
    <row r="671" spans="1:11" x14ac:dyDescent="0.2">
      <c r="A671" s="85"/>
      <c r="C671" s="38"/>
      <c r="E671" s="38"/>
      <c r="G671" s="38"/>
      <c r="I671" s="38"/>
      <c r="K671" s="38"/>
    </row>
    <row r="672" spans="1:11" x14ac:dyDescent="0.2">
      <c r="A672" s="85"/>
      <c r="C672" s="38"/>
      <c r="E672" s="38"/>
      <c r="G672" s="38"/>
      <c r="I672" s="38"/>
      <c r="K672" s="38"/>
    </row>
    <row r="673" spans="1:11" x14ac:dyDescent="0.2">
      <c r="A673" s="85"/>
      <c r="C673" s="38"/>
      <c r="E673" s="38"/>
      <c r="G673" s="38"/>
      <c r="I673" s="38"/>
      <c r="K673" s="38"/>
    </row>
    <row r="674" spans="1:11" x14ac:dyDescent="0.2">
      <c r="A674" s="85"/>
      <c r="C674" s="38"/>
      <c r="E674" s="38"/>
      <c r="G674" s="38"/>
      <c r="I674" s="38"/>
      <c r="K674" s="38"/>
    </row>
    <row r="675" spans="1:11" x14ac:dyDescent="0.2">
      <c r="A675" s="85"/>
      <c r="C675" s="38"/>
      <c r="E675" s="38"/>
      <c r="G675" s="38"/>
      <c r="I675" s="38"/>
      <c r="K675" s="38"/>
    </row>
    <row r="676" spans="1:11" x14ac:dyDescent="0.2">
      <c r="A676" s="85"/>
      <c r="C676" s="38"/>
      <c r="E676" s="38"/>
      <c r="G676" s="38"/>
      <c r="I676" s="38"/>
      <c r="K676" s="38"/>
    </row>
    <row r="677" spans="1:11" x14ac:dyDescent="0.2">
      <c r="A677" s="85"/>
      <c r="C677" s="38"/>
      <c r="E677" s="38"/>
      <c r="G677" s="38"/>
      <c r="I677" s="38"/>
      <c r="K677" s="38"/>
    </row>
    <row r="678" spans="1:11" x14ac:dyDescent="0.2">
      <c r="A678" s="85"/>
      <c r="C678" s="38"/>
      <c r="E678" s="38"/>
      <c r="G678" s="38"/>
      <c r="I678" s="38"/>
      <c r="K678" s="38"/>
    </row>
    <row r="679" spans="1:11" x14ac:dyDescent="0.2">
      <c r="A679" s="85"/>
      <c r="C679" s="38"/>
      <c r="E679" s="38"/>
      <c r="G679" s="38"/>
      <c r="I679" s="38"/>
      <c r="K679" s="38"/>
    </row>
    <row r="680" spans="1:11" x14ac:dyDescent="0.2">
      <c r="A680" s="85"/>
      <c r="C680" s="38"/>
      <c r="E680" s="38"/>
      <c r="G680" s="38"/>
      <c r="I680" s="38"/>
      <c r="K680" s="38"/>
    </row>
    <row r="681" spans="1:11" x14ac:dyDescent="0.2">
      <c r="A681" s="85"/>
      <c r="C681" s="38"/>
      <c r="E681" s="38"/>
      <c r="G681" s="38"/>
      <c r="I681" s="38"/>
      <c r="K681" s="38"/>
    </row>
    <row r="682" spans="1:11" x14ac:dyDescent="0.2">
      <c r="A682" s="85"/>
      <c r="C682" s="38"/>
      <c r="E682" s="38"/>
      <c r="G682" s="38"/>
      <c r="I682" s="38"/>
      <c r="K682" s="38"/>
    </row>
    <row r="683" spans="1:11" x14ac:dyDescent="0.2">
      <c r="A683" s="85"/>
      <c r="C683" s="38"/>
      <c r="E683" s="38"/>
      <c r="G683" s="38"/>
      <c r="I683" s="38"/>
      <c r="K683" s="38"/>
    </row>
    <row r="684" spans="1:11" x14ac:dyDescent="0.2">
      <c r="A684" s="85"/>
      <c r="C684" s="38"/>
      <c r="E684" s="38"/>
      <c r="G684" s="38"/>
      <c r="I684" s="38"/>
      <c r="K684" s="38"/>
    </row>
    <row r="685" spans="1:11" x14ac:dyDescent="0.2">
      <c r="A685" s="85"/>
      <c r="C685" s="38"/>
      <c r="E685" s="38"/>
      <c r="G685" s="38"/>
      <c r="I685" s="38"/>
      <c r="K685" s="38"/>
    </row>
    <row r="686" spans="1:11" x14ac:dyDescent="0.2">
      <c r="A686" s="85"/>
      <c r="C686" s="38"/>
      <c r="E686" s="38"/>
      <c r="G686" s="38"/>
      <c r="I686" s="38"/>
      <c r="K686" s="38"/>
    </row>
    <row r="687" spans="1:11" x14ac:dyDescent="0.2">
      <c r="A687" s="85"/>
      <c r="C687" s="38"/>
      <c r="E687" s="38"/>
      <c r="G687" s="38"/>
      <c r="I687" s="38"/>
      <c r="K687" s="38"/>
    </row>
    <row r="688" spans="1:11" x14ac:dyDescent="0.2">
      <c r="A688" s="85"/>
      <c r="C688" s="38"/>
      <c r="E688" s="38"/>
      <c r="G688" s="38"/>
      <c r="I688" s="38"/>
      <c r="K688" s="38"/>
    </row>
    <row r="689" spans="1:11" x14ac:dyDescent="0.2">
      <c r="A689" s="85"/>
      <c r="C689" s="38"/>
      <c r="E689" s="38"/>
      <c r="G689" s="38"/>
      <c r="I689" s="38"/>
      <c r="K689" s="38"/>
    </row>
    <row r="690" spans="1:11" x14ac:dyDescent="0.2">
      <c r="A690" s="85"/>
      <c r="C690" s="38"/>
      <c r="E690" s="38"/>
      <c r="G690" s="38"/>
      <c r="I690" s="38"/>
      <c r="K690" s="38"/>
    </row>
    <row r="691" spans="1:11" x14ac:dyDescent="0.2">
      <c r="A691" s="85"/>
      <c r="C691" s="38"/>
      <c r="E691" s="38"/>
      <c r="G691" s="38"/>
      <c r="I691" s="38"/>
      <c r="K691" s="38"/>
    </row>
    <row r="692" spans="1:11" x14ac:dyDescent="0.2">
      <c r="A692" s="85"/>
      <c r="C692" s="38"/>
      <c r="E692" s="38"/>
      <c r="G692" s="38"/>
      <c r="I692" s="38"/>
      <c r="K692" s="38"/>
    </row>
    <row r="693" spans="1:11" x14ac:dyDescent="0.2">
      <c r="A693" s="85"/>
      <c r="C693" s="38"/>
      <c r="E693" s="38"/>
      <c r="G693" s="38"/>
      <c r="I693" s="38"/>
      <c r="K693" s="38"/>
    </row>
    <row r="694" spans="1:11" x14ac:dyDescent="0.2">
      <c r="A694" s="85"/>
      <c r="C694" s="38"/>
      <c r="E694" s="38"/>
      <c r="G694" s="38"/>
      <c r="I694" s="38"/>
      <c r="K694" s="38"/>
    </row>
    <row r="695" spans="1:11" x14ac:dyDescent="0.2">
      <c r="A695" s="85"/>
      <c r="C695" s="38"/>
      <c r="E695" s="38"/>
      <c r="G695" s="38"/>
      <c r="I695" s="38"/>
      <c r="K695" s="38"/>
    </row>
    <row r="696" spans="1:11" x14ac:dyDescent="0.2">
      <c r="A696" s="85"/>
      <c r="C696" s="38"/>
      <c r="E696" s="38"/>
      <c r="G696" s="38"/>
      <c r="I696" s="38"/>
      <c r="K696" s="38"/>
    </row>
    <row r="697" spans="1:11" x14ac:dyDescent="0.2">
      <c r="A697" s="85"/>
      <c r="C697" s="38"/>
      <c r="E697" s="38"/>
      <c r="G697" s="38"/>
      <c r="I697" s="38"/>
      <c r="K697" s="38"/>
    </row>
    <row r="698" spans="1:11" x14ac:dyDescent="0.2">
      <c r="A698" s="85"/>
      <c r="C698" s="38"/>
      <c r="E698" s="38"/>
      <c r="G698" s="38"/>
      <c r="I698" s="38"/>
      <c r="K698" s="38"/>
    </row>
    <row r="699" spans="1:11" x14ac:dyDescent="0.2">
      <c r="A699" s="85"/>
      <c r="C699" s="38"/>
      <c r="E699" s="38"/>
      <c r="G699" s="38"/>
      <c r="I699" s="38"/>
      <c r="K699" s="38"/>
    </row>
    <row r="700" spans="1:11" x14ac:dyDescent="0.2">
      <c r="A700" s="85"/>
      <c r="C700" s="38"/>
      <c r="E700" s="38"/>
      <c r="G700" s="38"/>
      <c r="I700" s="38"/>
      <c r="K700" s="38"/>
    </row>
    <row r="701" spans="1:11" x14ac:dyDescent="0.2">
      <c r="A701" s="85"/>
      <c r="C701" s="38"/>
      <c r="E701" s="38"/>
      <c r="G701" s="38"/>
      <c r="I701" s="38"/>
      <c r="K701" s="38"/>
    </row>
    <row r="702" spans="1:11" x14ac:dyDescent="0.2">
      <c r="A702" s="85"/>
      <c r="C702" s="38"/>
      <c r="E702" s="38"/>
      <c r="G702" s="38"/>
      <c r="I702" s="38"/>
      <c r="K702" s="38"/>
    </row>
    <row r="703" spans="1:11" x14ac:dyDescent="0.2">
      <c r="A703" s="85"/>
      <c r="C703" s="38"/>
      <c r="E703" s="38"/>
      <c r="G703" s="38"/>
      <c r="I703" s="38"/>
      <c r="K703" s="38"/>
    </row>
    <row r="704" spans="1:11" x14ac:dyDescent="0.2">
      <c r="A704" s="85"/>
      <c r="C704" s="38"/>
      <c r="E704" s="38"/>
      <c r="G704" s="38"/>
      <c r="I704" s="38"/>
      <c r="K704" s="38"/>
    </row>
    <row r="705" spans="1:11" x14ac:dyDescent="0.2">
      <c r="A705" s="85"/>
      <c r="C705" s="38"/>
      <c r="E705" s="38"/>
      <c r="G705" s="38"/>
      <c r="I705" s="38"/>
      <c r="K705" s="38"/>
    </row>
    <row r="706" spans="1:11" x14ac:dyDescent="0.2">
      <c r="A706" s="85"/>
      <c r="C706" s="38"/>
      <c r="E706" s="38"/>
      <c r="G706" s="38"/>
      <c r="I706" s="38"/>
      <c r="K706" s="38"/>
    </row>
    <row r="707" spans="1:11" x14ac:dyDescent="0.2">
      <c r="A707" s="85"/>
      <c r="C707" s="38"/>
      <c r="E707" s="38"/>
      <c r="G707" s="38"/>
      <c r="I707" s="38"/>
      <c r="K707" s="38"/>
    </row>
    <row r="708" spans="1:11" x14ac:dyDescent="0.2">
      <c r="A708" s="85"/>
      <c r="C708" s="38"/>
      <c r="E708" s="38"/>
      <c r="G708" s="38"/>
      <c r="I708" s="38"/>
      <c r="K708" s="38"/>
    </row>
    <row r="709" spans="1:11" x14ac:dyDescent="0.2">
      <c r="A709" s="85"/>
      <c r="C709" s="38"/>
      <c r="E709" s="38"/>
      <c r="G709" s="38"/>
      <c r="I709" s="38"/>
      <c r="K709" s="38"/>
    </row>
    <row r="710" spans="1:11" x14ac:dyDescent="0.2">
      <c r="A710" s="85"/>
      <c r="C710" s="38"/>
      <c r="E710" s="38"/>
      <c r="G710" s="38"/>
      <c r="I710" s="38"/>
      <c r="K710" s="38"/>
    </row>
    <row r="711" spans="1:11" x14ac:dyDescent="0.2">
      <c r="A711" s="85"/>
      <c r="C711" s="38"/>
      <c r="E711" s="38"/>
      <c r="G711" s="38"/>
      <c r="I711" s="38"/>
      <c r="K711" s="38"/>
    </row>
    <row r="712" spans="1:11" x14ac:dyDescent="0.2">
      <c r="A712" s="85"/>
      <c r="C712" s="38"/>
      <c r="E712" s="38"/>
      <c r="G712" s="38"/>
      <c r="I712" s="38"/>
      <c r="K712" s="38"/>
    </row>
    <row r="713" spans="1:11" x14ac:dyDescent="0.2">
      <c r="A713" s="85"/>
      <c r="C713" s="38"/>
      <c r="E713" s="38"/>
      <c r="G713" s="38"/>
      <c r="I713" s="38"/>
      <c r="K713" s="38"/>
    </row>
    <row r="714" spans="1:11" x14ac:dyDescent="0.2">
      <c r="A714" s="85"/>
      <c r="C714" s="38"/>
      <c r="E714" s="38"/>
      <c r="G714" s="38"/>
      <c r="I714" s="38"/>
      <c r="K714" s="38"/>
    </row>
    <row r="715" spans="1:11" x14ac:dyDescent="0.2">
      <c r="A715" s="85"/>
      <c r="C715" s="38"/>
      <c r="E715" s="38"/>
      <c r="G715" s="38"/>
      <c r="I715" s="38"/>
      <c r="K715" s="38"/>
    </row>
    <row r="716" spans="1:11" x14ac:dyDescent="0.2">
      <c r="A716" s="85"/>
      <c r="C716" s="38"/>
      <c r="E716" s="38"/>
      <c r="G716" s="38"/>
      <c r="I716" s="38"/>
      <c r="K716" s="38"/>
    </row>
    <row r="717" spans="1:11" x14ac:dyDescent="0.2">
      <c r="A717" s="85"/>
      <c r="C717" s="38"/>
      <c r="E717" s="38"/>
      <c r="G717" s="38"/>
      <c r="I717" s="38"/>
      <c r="K717" s="38"/>
    </row>
    <row r="718" spans="1:11" x14ac:dyDescent="0.2">
      <c r="A718" s="85"/>
      <c r="C718" s="38"/>
      <c r="E718" s="38"/>
      <c r="G718" s="38"/>
      <c r="I718" s="38"/>
      <c r="K718" s="38"/>
    </row>
    <row r="719" spans="1:11" x14ac:dyDescent="0.2">
      <c r="A719" s="85"/>
      <c r="C719" s="38"/>
      <c r="E719" s="38"/>
      <c r="G719" s="38"/>
      <c r="I719" s="38"/>
      <c r="K719" s="38"/>
    </row>
    <row r="720" spans="1:11" x14ac:dyDescent="0.2">
      <c r="A720" s="85"/>
      <c r="C720" s="38"/>
      <c r="E720" s="38"/>
      <c r="G720" s="38"/>
      <c r="I720" s="38"/>
      <c r="K720" s="38"/>
    </row>
    <row r="721" spans="1:11" x14ac:dyDescent="0.2">
      <c r="A721" s="85"/>
      <c r="C721" s="38"/>
      <c r="E721" s="38"/>
      <c r="G721" s="38"/>
      <c r="I721" s="38"/>
      <c r="K721" s="38"/>
    </row>
    <row r="722" spans="1:11" x14ac:dyDescent="0.2">
      <c r="A722" s="85"/>
      <c r="C722" s="38"/>
      <c r="E722" s="38"/>
      <c r="G722" s="38"/>
      <c r="I722" s="38"/>
      <c r="K722" s="38"/>
    </row>
    <row r="723" spans="1:11" x14ac:dyDescent="0.2">
      <c r="A723" s="85"/>
      <c r="C723" s="38"/>
      <c r="E723" s="38"/>
      <c r="G723" s="38"/>
      <c r="I723" s="38"/>
      <c r="K723" s="38"/>
    </row>
    <row r="724" spans="1:11" x14ac:dyDescent="0.2">
      <c r="A724" s="85"/>
      <c r="C724" s="38"/>
      <c r="E724" s="38"/>
      <c r="G724" s="38"/>
      <c r="I724" s="38"/>
      <c r="K724" s="38"/>
    </row>
    <row r="725" spans="1:11" x14ac:dyDescent="0.2">
      <c r="A725" s="85"/>
      <c r="C725" s="38"/>
      <c r="E725" s="38"/>
      <c r="G725" s="38"/>
      <c r="I725" s="38"/>
      <c r="K725" s="38"/>
    </row>
    <row r="726" spans="1:11" x14ac:dyDescent="0.2">
      <c r="A726" s="85"/>
      <c r="C726" s="38"/>
      <c r="E726" s="38"/>
      <c r="G726" s="38"/>
      <c r="I726" s="38"/>
      <c r="K726" s="38"/>
    </row>
    <row r="727" spans="1:11" x14ac:dyDescent="0.2">
      <c r="A727" s="85"/>
      <c r="C727" s="38"/>
      <c r="E727" s="38"/>
      <c r="G727" s="38"/>
      <c r="I727" s="38"/>
      <c r="K727" s="38"/>
    </row>
    <row r="728" spans="1:11" x14ac:dyDescent="0.2">
      <c r="A728" s="85"/>
      <c r="C728" s="38"/>
      <c r="E728" s="38"/>
      <c r="G728" s="38"/>
      <c r="I728" s="38"/>
      <c r="K728" s="38"/>
    </row>
    <row r="729" spans="1:11" x14ac:dyDescent="0.2">
      <c r="A729" s="85"/>
      <c r="C729" s="38"/>
      <c r="E729" s="38"/>
      <c r="G729" s="38"/>
      <c r="I729" s="38"/>
      <c r="K729" s="38"/>
    </row>
    <row r="730" spans="1:11" x14ac:dyDescent="0.2">
      <c r="A730" s="85"/>
      <c r="C730" s="38"/>
      <c r="E730" s="38"/>
      <c r="G730" s="38"/>
      <c r="I730" s="38"/>
      <c r="K730" s="38"/>
    </row>
    <row r="731" spans="1:11" x14ac:dyDescent="0.2">
      <c r="A731" s="85"/>
      <c r="C731" s="38"/>
      <c r="E731" s="38"/>
      <c r="G731" s="38"/>
      <c r="I731" s="38"/>
      <c r="K731" s="38"/>
    </row>
    <row r="732" spans="1:11" x14ac:dyDescent="0.2">
      <c r="A732" s="85"/>
      <c r="C732" s="38"/>
      <c r="E732" s="38"/>
      <c r="G732" s="38"/>
      <c r="I732" s="38"/>
      <c r="K732" s="38"/>
    </row>
    <row r="733" spans="1:11" x14ac:dyDescent="0.2">
      <c r="A733" s="85"/>
      <c r="C733" s="38"/>
      <c r="E733" s="38"/>
      <c r="G733" s="38"/>
      <c r="I733" s="38"/>
      <c r="K733" s="38"/>
    </row>
    <row r="734" spans="1:11" x14ac:dyDescent="0.2">
      <c r="A734" s="85"/>
      <c r="C734" s="38"/>
      <c r="E734" s="38"/>
      <c r="G734" s="38"/>
      <c r="I734" s="38"/>
      <c r="K734" s="38"/>
    </row>
    <row r="735" spans="1:11" x14ac:dyDescent="0.2">
      <c r="A735" s="85"/>
      <c r="C735" s="38"/>
      <c r="E735" s="38"/>
      <c r="G735" s="38"/>
      <c r="I735" s="38"/>
      <c r="K735" s="38"/>
    </row>
    <row r="736" spans="1:11" x14ac:dyDescent="0.2">
      <c r="A736" s="85"/>
      <c r="C736" s="38"/>
      <c r="E736" s="38"/>
      <c r="G736" s="38"/>
      <c r="I736" s="38"/>
      <c r="K736" s="38"/>
    </row>
    <row r="737" spans="1:11" x14ac:dyDescent="0.2">
      <c r="A737" s="85"/>
      <c r="C737" s="38"/>
      <c r="E737" s="38"/>
      <c r="G737" s="38"/>
      <c r="I737" s="38"/>
      <c r="K737" s="38"/>
    </row>
    <row r="738" spans="1:11" x14ac:dyDescent="0.2">
      <c r="A738" s="85"/>
      <c r="C738" s="38"/>
      <c r="E738" s="38"/>
      <c r="G738" s="38"/>
      <c r="I738" s="38"/>
      <c r="K738" s="38"/>
    </row>
    <row r="739" spans="1:11" x14ac:dyDescent="0.2">
      <c r="A739" s="85"/>
      <c r="C739" s="38"/>
      <c r="E739" s="38"/>
      <c r="G739" s="38"/>
      <c r="I739" s="38"/>
      <c r="K739" s="38"/>
    </row>
    <row r="740" spans="1:11" x14ac:dyDescent="0.2">
      <c r="A740" s="85"/>
      <c r="C740" s="38"/>
      <c r="E740" s="38"/>
      <c r="G740" s="38"/>
      <c r="I740" s="38"/>
      <c r="K740" s="38"/>
    </row>
    <row r="741" spans="1:11" x14ac:dyDescent="0.2">
      <c r="A741" s="85"/>
      <c r="C741" s="38"/>
      <c r="E741" s="38"/>
      <c r="G741" s="38"/>
      <c r="I741" s="38"/>
      <c r="K741" s="38"/>
    </row>
    <row r="742" spans="1:11" x14ac:dyDescent="0.2">
      <c r="A742" s="85"/>
      <c r="C742" s="38"/>
      <c r="E742" s="38"/>
      <c r="G742" s="38"/>
      <c r="I742" s="38"/>
      <c r="K742" s="38"/>
    </row>
    <row r="743" spans="1:11" x14ac:dyDescent="0.2">
      <c r="A743" s="85"/>
      <c r="C743" s="38"/>
      <c r="E743" s="38"/>
      <c r="G743" s="38"/>
      <c r="I743" s="38"/>
      <c r="K743" s="38"/>
    </row>
    <row r="744" spans="1:11" x14ac:dyDescent="0.2">
      <c r="A744" s="85"/>
      <c r="C744" s="38"/>
      <c r="E744" s="38"/>
      <c r="G744" s="38"/>
      <c r="I744" s="38"/>
      <c r="K744" s="38"/>
    </row>
    <row r="745" spans="1:11" x14ac:dyDescent="0.2">
      <c r="A745" s="85"/>
      <c r="C745" s="38"/>
      <c r="E745" s="38"/>
      <c r="G745" s="38"/>
      <c r="I745" s="38"/>
      <c r="K745" s="38"/>
    </row>
    <row r="746" spans="1:11" x14ac:dyDescent="0.2">
      <c r="A746" s="85"/>
      <c r="C746" s="38"/>
      <c r="E746" s="38"/>
      <c r="G746" s="38"/>
      <c r="I746" s="38"/>
      <c r="K746" s="38"/>
    </row>
    <row r="747" spans="1:11" x14ac:dyDescent="0.2">
      <c r="A747" s="85"/>
      <c r="C747" s="38"/>
      <c r="E747" s="38"/>
      <c r="G747" s="38"/>
      <c r="I747" s="38"/>
      <c r="K747" s="38"/>
    </row>
    <row r="748" spans="1:11" x14ac:dyDescent="0.2">
      <c r="A748" s="85"/>
      <c r="C748" s="38"/>
      <c r="E748" s="38"/>
      <c r="G748" s="38"/>
      <c r="I748" s="38"/>
      <c r="K748" s="38"/>
    </row>
    <row r="749" spans="1:11" x14ac:dyDescent="0.2">
      <c r="A749" s="85"/>
      <c r="C749" s="38"/>
      <c r="E749" s="38"/>
      <c r="G749" s="38"/>
      <c r="I749" s="38"/>
      <c r="K749" s="38"/>
    </row>
    <row r="750" spans="1:11" x14ac:dyDescent="0.2">
      <c r="A750" s="85"/>
      <c r="C750" s="38"/>
      <c r="E750" s="38"/>
      <c r="G750" s="38"/>
      <c r="I750" s="38"/>
      <c r="K750" s="38"/>
    </row>
    <row r="751" spans="1:11" x14ac:dyDescent="0.2">
      <c r="A751" s="85"/>
      <c r="C751" s="38"/>
      <c r="E751" s="38"/>
      <c r="G751" s="38"/>
      <c r="I751" s="38"/>
      <c r="K751" s="38"/>
    </row>
    <row r="752" spans="1:11" x14ac:dyDescent="0.2">
      <c r="A752" s="85"/>
      <c r="C752" s="38"/>
      <c r="E752" s="38"/>
      <c r="G752" s="38"/>
      <c r="I752" s="38"/>
      <c r="K752" s="38"/>
    </row>
    <row r="753" spans="1:11" x14ac:dyDescent="0.2">
      <c r="A753" s="85"/>
      <c r="C753" s="38"/>
      <c r="E753" s="38"/>
      <c r="G753" s="38"/>
      <c r="I753" s="38"/>
      <c r="K753" s="38"/>
    </row>
    <row r="754" spans="1:11" x14ac:dyDescent="0.2">
      <c r="A754" s="85"/>
      <c r="C754" s="38"/>
      <c r="E754" s="38"/>
      <c r="G754" s="38"/>
      <c r="I754" s="38"/>
      <c r="K754" s="38"/>
    </row>
    <row r="755" spans="1:11" x14ac:dyDescent="0.2">
      <c r="A755" s="85"/>
      <c r="C755" s="38"/>
      <c r="E755" s="38"/>
      <c r="G755" s="38"/>
      <c r="I755" s="38"/>
      <c r="K755" s="38"/>
    </row>
    <row r="756" spans="1:11" x14ac:dyDescent="0.2">
      <c r="A756" s="85"/>
      <c r="C756" s="38"/>
      <c r="E756" s="38"/>
      <c r="G756" s="38"/>
      <c r="I756" s="38"/>
      <c r="K756" s="38"/>
    </row>
    <row r="757" spans="1:11" x14ac:dyDescent="0.2">
      <c r="A757" s="85"/>
      <c r="C757" s="38"/>
      <c r="E757" s="38"/>
      <c r="G757" s="38"/>
      <c r="I757" s="38"/>
      <c r="K757" s="38"/>
    </row>
    <row r="758" spans="1:11" x14ac:dyDescent="0.2">
      <c r="A758" s="85"/>
      <c r="C758" s="38"/>
      <c r="E758" s="38"/>
      <c r="G758" s="38"/>
      <c r="I758" s="38"/>
      <c r="K758" s="38"/>
    </row>
    <row r="759" spans="1:11" x14ac:dyDescent="0.2">
      <c r="A759" s="85"/>
      <c r="C759" s="38"/>
      <c r="E759" s="38"/>
      <c r="G759" s="38"/>
      <c r="I759" s="38"/>
      <c r="K759" s="38"/>
    </row>
    <row r="760" spans="1:11" x14ac:dyDescent="0.2">
      <c r="A760" s="85"/>
      <c r="C760" s="38"/>
      <c r="E760" s="38"/>
      <c r="G760" s="38"/>
      <c r="I760" s="38"/>
      <c r="K760" s="38"/>
    </row>
    <row r="761" spans="1:11" x14ac:dyDescent="0.2">
      <c r="A761" s="85"/>
      <c r="C761" s="38"/>
      <c r="E761" s="38"/>
      <c r="G761" s="38"/>
      <c r="I761" s="38"/>
      <c r="K761" s="38"/>
    </row>
    <row r="762" spans="1:11" x14ac:dyDescent="0.2">
      <c r="A762" s="85"/>
      <c r="C762" s="38"/>
      <c r="E762" s="38"/>
      <c r="G762" s="38"/>
      <c r="I762" s="38"/>
      <c r="K762" s="38"/>
    </row>
    <row r="763" spans="1:11" x14ac:dyDescent="0.2">
      <c r="A763" s="85"/>
      <c r="C763" s="38"/>
      <c r="E763" s="38"/>
      <c r="G763" s="38"/>
      <c r="I763" s="38"/>
      <c r="K763" s="38"/>
    </row>
    <row r="764" spans="1:11" x14ac:dyDescent="0.2">
      <c r="A764" s="85"/>
      <c r="C764" s="38"/>
      <c r="E764" s="38"/>
      <c r="G764" s="38"/>
      <c r="I764" s="38"/>
      <c r="K764" s="38"/>
    </row>
    <row r="765" spans="1:11" x14ac:dyDescent="0.2">
      <c r="A765" s="85"/>
      <c r="C765" s="38"/>
      <c r="E765" s="38"/>
      <c r="G765" s="38"/>
      <c r="I765" s="38"/>
      <c r="K765" s="38"/>
    </row>
    <row r="766" spans="1:11" x14ac:dyDescent="0.2">
      <c r="A766" s="85"/>
      <c r="C766" s="38"/>
      <c r="E766" s="38"/>
      <c r="G766" s="38"/>
      <c r="I766" s="38"/>
      <c r="K766" s="38"/>
    </row>
    <row r="767" spans="1:11" x14ac:dyDescent="0.2">
      <c r="A767" s="85"/>
      <c r="C767" s="38"/>
      <c r="E767" s="38"/>
      <c r="G767" s="38"/>
      <c r="I767" s="38"/>
      <c r="K767" s="38"/>
    </row>
    <row r="768" spans="1:11" x14ac:dyDescent="0.2">
      <c r="A768" s="85"/>
      <c r="C768" s="38"/>
      <c r="E768" s="38"/>
      <c r="G768" s="38"/>
      <c r="I768" s="38"/>
      <c r="K768" s="38"/>
    </row>
    <row r="769" spans="1:11" x14ac:dyDescent="0.2">
      <c r="A769" s="85"/>
      <c r="C769" s="38"/>
      <c r="E769" s="38"/>
      <c r="G769" s="38"/>
      <c r="I769" s="38"/>
      <c r="K769" s="38"/>
    </row>
    <row r="770" spans="1:11" x14ac:dyDescent="0.2">
      <c r="A770" s="85"/>
      <c r="C770" s="38"/>
      <c r="E770" s="38"/>
      <c r="G770" s="38"/>
      <c r="I770" s="38"/>
      <c r="K770" s="38"/>
    </row>
    <row r="771" spans="1:11" x14ac:dyDescent="0.2">
      <c r="A771" s="85"/>
      <c r="C771" s="38"/>
      <c r="E771" s="38"/>
      <c r="G771" s="38"/>
      <c r="I771" s="38"/>
      <c r="K771" s="38"/>
    </row>
    <row r="772" spans="1:11" x14ac:dyDescent="0.2">
      <c r="A772" s="85"/>
      <c r="C772" s="38"/>
      <c r="E772" s="38"/>
      <c r="G772" s="38"/>
      <c r="I772" s="38"/>
      <c r="K772" s="38"/>
    </row>
    <row r="773" spans="1:11" x14ac:dyDescent="0.2">
      <c r="A773" s="85"/>
      <c r="C773" s="38"/>
      <c r="E773" s="38"/>
      <c r="G773" s="38"/>
      <c r="I773" s="38"/>
      <c r="K773" s="38"/>
    </row>
    <row r="774" spans="1:11" x14ac:dyDescent="0.2">
      <c r="A774" s="85"/>
      <c r="C774" s="38"/>
      <c r="E774" s="38"/>
      <c r="G774" s="38"/>
      <c r="I774" s="38"/>
      <c r="K774" s="38"/>
    </row>
    <row r="775" spans="1:11" x14ac:dyDescent="0.2">
      <c r="A775" s="85"/>
      <c r="C775" s="38"/>
      <c r="E775" s="38"/>
      <c r="G775" s="38"/>
      <c r="I775" s="38"/>
      <c r="K775" s="38"/>
    </row>
    <row r="776" spans="1:11" x14ac:dyDescent="0.2">
      <c r="A776" s="85"/>
      <c r="C776" s="38"/>
      <c r="E776" s="38"/>
      <c r="G776" s="38"/>
      <c r="I776" s="38"/>
      <c r="K776" s="38"/>
    </row>
    <row r="777" spans="1:11" x14ac:dyDescent="0.2">
      <c r="A777" s="85"/>
      <c r="C777" s="38"/>
      <c r="E777" s="38"/>
      <c r="G777" s="38"/>
      <c r="I777" s="38"/>
      <c r="K777" s="38"/>
    </row>
    <row r="778" spans="1:11" x14ac:dyDescent="0.2">
      <c r="A778" s="85"/>
      <c r="C778" s="38"/>
      <c r="E778" s="38"/>
      <c r="G778" s="38"/>
      <c r="I778" s="38"/>
      <c r="K778" s="38"/>
    </row>
    <row r="779" spans="1:11" x14ac:dyDescent="0.2">
      <c r="A779" s="85"/>
      <c r="C779" s="38"/>
      <c r="E779" s="38"/>
      <c r="G779" s="38"/>
      <c r="I779" s="38"/>
      <c r="K779" s="38"/>
    </row>
    <row r="780" spans="1:11" x14ac:dyDescent="0.2">
      <c r="A780" s="85"/>
      <c r="C780" s="38"/>
      <c r="E780" s="38"/>
      <c r="G780" s="38"/>
      <c r="I780" s="38"/>
      <c r="K780" s="38"/>
    </row>
    <row r="781" spans="1:11" x14ac:dyDescent="0.2">
      <c r="A781" s="85"/>
      <c r="C781" s="38"/>
      <c r="E781" s="38"/>
      <c r="G781" s="38"/>
      <c r="I781" s="38"/>
      <c r="K781" s="38"/>
    </row>
    <row r="782" spans="1:11" x14ac:dyDescent="0.2">
      <c r="A782" s="85"/>
      <c r="C782" s="38"/>
      <c r="E782" s="38"/>
      <c r="G782" s="38"/>
      <c r="I782" s="38"/>
      <c r="K782" s="38"/>
    </row>
    <row r="783" spans="1:11" x14ac:dyDescent="0.2">
      <c r="A783" s="85"/>
      <c r="C783" s="38"/>
      <c r="E783" s="38"/>
      <c r="G783" s="38"/>
      <c r="I783" s="38"/>
      <c r="K783" s="38"/>
    </row>
    <row r="784" spans="1:11" x14ac:dyDescent="0.2">
      <c r="A784" s="85"/>
      <c r="C784" s="38"/>
      <c r="E784" s="38"/>
      <c r="G784" s="38"/>
      <c r="I784" s="38"/>
      <c r="K784" s="38"/>
    </row>
    <row r="785" spans="1:11" x14ac:dyDescent="0.2">
      <c r="A785" s="85"/>
      <c r="C785" s="38"/>
      <c r="E785" s="38"/>
      <c r="G785" s="38"/>
      <c r="I785" s="38"/>
      <c r="K785" s="38"/>
    </row>
    <row r="786" spans="1:11" x14ac:dyDescent="0.2">
      <c r="A786" s="85"/>
      <c r="C786" s="38"/>
      <c r="E786" s="38"/>
      <c r="G786" s="38"/>
      <c r="I786" s="38"/>
      <c r="K786" s="38"/>
    </row>
    <row r="787" spans="1:11" x14ac:dyDescent="0.2">
      <c r="A787" s="85"/>
      <c r="C787" s="38"/>
      <c r="E787" s="38"/>
      <c r="G787" s="38"/>
      <c r="I787" s="38"/>
      <c r="K787" s="38"/>
    </row>
    <row r="788" spans="1:11" x14ac:dyDescent="0.2">
      <c r="A788" s="85"/>
      <c r="C788" s="38"/>
      <c r="E788" s="38"/>
      <c r="G788" s="38"/>
      <c r="I788" s="38"/>
      <c r="K788" s="38"/>
    </row>
    <row r="789" spans="1:11" x14ac:dyDescent="0.2">
      <c r="A789" s="85"/>
      <c r="C789" s="38"/>
      <c r="E789" s="38"/>
      <c r="G789" s="38"/>
      <c r="I789" s="38"/>
      <c r="K789" s="38"/>
    </row>
    <row r="790" spans="1:11" x14ac:dyDescent="0.2">
      <c r="A790" s="85"/>
      <c r="C790" s="38"/>
      <c r="E790" s="38"/>
      <c r="G790" s="38"/>
      <c r="I790" s="38"/>
      <c r="K790" s="38"/>
    </row>
    <row r="791" spans="1:11" x14ac:dyDescent="0.2">
      <c r="A791" s="85"/>
      <c r="C791" s="38"/>
      <c r="E791" s="38"/>
      <c r="G791" s="38"/>
      <c r="I791" s="38"/>
      <c r="K791" s="38"/>
    </row>
    <row r="792" spans="1:11" x14ac:dyDescent="0.2">
      <c r="A792" s="85"/>
      <c r="C792" s="38"/>
      <c r="E792" s="38"/>
      <c r="G792" s="38"/>
      <c r="I792" s="38"/>
      <c r="K792" s="38"/>
    </row>
    <row r="793" spans="1:11" x14ac:dyDescent="0.2">
      <c r="A793" s="85"/>
      <c r="C793" s="38"/>
      <c r="E793" s="38"/>
      <c r="G793" s="38"/>
      <c r="I793" s="38"/>
      <c r="K793" s="38"/>
    </row>
    <row r="794" spans="1:11" x14ac:dyDescent="0.2">
      <c r="A794" s="85"/>
      <c r="C794" s="38"/>
      <c r="E794" s="38"/>
      <c r="G794" s="38"/>
      <c r="I794" s="38"/>
      <c r="K794" s="38"/>
    </row>
    <row r="795" spans="1:11" x14ac:dyDescent="0.2">
      <c r="A795" s="85"/>
      <c r="C795" s="38"/>
      <c r="E795" s="38"/>
      <c r="G795" s="38"/>
      <c r="I795" s="38"/>
      <c r="K795" s="38"/>
    </row>
    <row r="796" spans="1:11" x14ac:dyDescent="0.2">
      <c r="A796" s="85"/>
      <c r="C796" s="38"/>
      <c r="E796" s="38"/>
      <c r="G796" s="38"/>
      <c r="I796" s="38"/>
      <c r="K796" s="38"/>
    </row>
    <row r="797" spans="1:11" x14ac:dyDescent="0.2">
      <c r="A797" s="85"/>
      <c r="C797" s="38"/>
      <c r="E797" s="38"/>
      <c r="G797" s="38"/>
      <c r="I797" s="38"/>
      <c r="K797" s="38"/>
    </row>
    <row r="798" spans="1:11" x14ac:dyDescent="0.2">
      <c r="A798" s="85"/>
      <c r="C798" s="38"/>
      <c r="E798" s="38"/>
      <c r="G798" s="38"/>
      <c r="I798" s="38"/>
      <c r="K798" s="38"/>
    </row>
    <row r="799" spans="1:11" x14ac:dyDescent="0.2">
      <c r="A799" s="85"/>
      <c r="C799" s="38"/>
      <c r="E799" s="38"/>
      <c r="G799" s="38"/>
      <c r="I799" s="38"/>
      <c r="K799" s="38"/>
    </row>
    <row r="800" spans="1:11" x14ac:dyDescent="0.2">
      <c r="A800" s="85"/>
      <c r="C800" s="38"/>
      <c r="E800" s="38"/>
      <c r="G800" s="38"/>
      <c r="I800" s="38"/>
      <c r="K800" s="38"/>
    </row>
    <row r="801" spans="1:11" x14ac:dyDescent="0.2">
      <c r="A801" s="85"/>
      <c r="C801" s="38"/>
      <c r="E801" s="38"/>
      <c r="G801" s="38"/>
      <c r="I801" s="38"/>
      <c r="K801" s="38"/>
    </row>
    <row r="802" spans="1:11" x14ac:dyDescent="0.2">
      <c r="A802" s="85"/>
      <c r="C802" s="38"/>
      <c r="E802" s="38"/>
      <c r="G802" s="38"/>
      <c r="I802" s="38"/>
      <c r="K802" s="38"/>
    </row>
    <row r="803" spans="1:11" x14ac:dyDescent="0.2">
      <c r="A803" s="85"/>
      <c r="C803" s="38"/>
      <c r="E803" s="38"/>
      <c r="G803" s="38"/>
      <c r="I803" s="38"/>
      <c r="K803" s="38"/>
    </row>
    <row r="804" spans="1:11" x14ac:dyDescent="0.2">
      <c r="A804" s="85"/>
      <c r="C804" s="38"/>
      <c r="E804" s="38"/>
      <c r="G804" s="38"/>
      <c r="I804" s="38"/>
      <c r="K804" s="38"/>
    </row>
    <row r="805" spans="1:11" x14ac:dyDescent="0.2">
      <c r="A805" s="85"/>
      <c r="C805" s="38"/>
      <c r="E805" s="38"/>
      <c r="G805" s="38"/>
      <c r="I805" s="38"/>
      <c r="K805" s="38"/>
    </row>
    <row r="806" spans="1:11" x14ac:dyDescent="0.2">
      <c r="A806" s="85"/>
      <c r="C806" s="38"/>
      <c r="E806" s="38"/>
      <c r="G806" s="38"/>
      <c r="I806" s="38"/>
      <c r="K806" s="38"/>
    </row>
    <row r="807" spans="1:11" x14ac:dyDescent="0.2">
      <c r="A807" s="85"/>
      <c r="C807" s="38"/>
      <c r="E807" s="38"/>
      <c r="G807" s="38"/>
      <c r="I807" s="38"/>
      <c r="K807" s="38"/>
    </row>
    <row r="808" spans="1:11" x14ac:dyDescent="0.2">
      <c r="A808" s="85"/>
      <c r="C808" s="38"/>
      <c r="E808" s="38"/>
      <c r="G808" s="38"/>
      <c r="I808" s="38"/>
      <c r="K808" s="38"/>
    </row>
    <row r="809" spans="1:11" x14ac:dyDescent="0.2">
      <c r="A809" s="85"/>
      <c r="C809" s="38"/>
      <c r="E809" s="38"/>
      <c r="G809" s="38"/>
      <c r="I809" s="38"/>
      <c r="K809" s="38"/>
    </row>
    <row r="810" spans="1:11" x14ac:dyDescent="0.2">
      <c r="A810" s="85"/>
      <c r="C810" s="38"/>
      <c r="E810" s="38"/>
      <c r="G810" s="38"/>
      <c r="I810" s="38"/>
      <c r="K810" s="38"/>
    </row>
    <row r="811" spans="1:11" x14ac:dyDescent="0.2">
      <c r="A811" s="85"/>
      <c r="C811" s="38"/>
      <c r="E811" s="38"/>
      <c r="G811" s="38"/>
      <c r="I811" s="38"/>
      <c r="K811" s="38"/>
    </row>
    <row r="812" spans="1:11" x14ac:dyDescent="0.2">
      <c r="A812" s="85"/>
      <c r="C812" s="38"/>
      <c r="E812" s="38"/>
      <c r="G812" s="38"/>
      <c r="I812" s="38"/>
      <c r="K812" s="38"/>
    </row>
    <row r="813" spans="1:11" x14ac:dyDescent="0.2">
      <c r="A813" s="85"/>
      <c r="C813" s="38"/>
      <c r="E813" s="38"/>
      <c r="G813" s="38"/>
      <c r="I813" s="38"/>
      <c r="K813" s="38"/>
    </row>
    <row r="814" spans="1:11" x14ac:dyDescent="0.2">
      <c r="A814" s="85"/>
      <c r="C814" s="38"/>
      <c r="E814" s="38"/>
      <c r="G814" s="38"/>
      <c r="I814" s="38"/>
      <c r="K814" s="38"/>
    </row>
    <row r="815" spans="1:11" x14ac:dyDescent="0.2">
      <c r="A815" s="85"/>
      <c r="C815" s="38"/>
      <c r="E815" s="38"/>
      <c r="G815" s="38"/>
      <c r="I815" s="38"/>
      <c r="K815" s="38"/>
    </row>
    <row r="816" spans="1:11" x14ac:dyDescent="0.2">
      <c r="A816" s="85"/>
      <c r="C816" s="38"/>
      <c r="E816" s="38"/>
      <c r="G816" s="38"/>
      <c r="I816" s="38"/>
      <c r="K816" s="38"/>
    </row>
    <row r="817" spans="1:11" x14ac:dyDescent="0.2">
      <c r="A817" s="85"/>
      <c r="C817" s="38"/>
      <c r="E817" s="38"/>
      <c r="G817" s="38"/>
      <c r="I817" s="38"/>
      <c r="K817" s="38"/>
    </row>
    <row r="818" spans="1:11" x14ac:dyDescent="0.2">
      <c r="A818" s="85"/>
      <c r="C818" s="38"/>
      <c r="E818" s="38"/>
      <c r="G818" s="38"/>
      <c r="I818" s="38"/>
      <c r="K818" s="38"/>
    </row>
    <row r="819" spans="1:11" x14ac:dyDescent="0.2">
      <c r="A819" s="85"/>
      <c r="C819" s="38"/>
      <c r="E819" s="38"/>
      <c r="G819" s="38"/>
      <c r="I819" s="38"/>
      <c r="K819" s="38"/>
    </row>
    <row r="820" spans="1:11" x14ac:dyDescent="0.2">
      <c r="A820" s="85"/>
      <c r="C820" s="38"/>
      <c r="E820" s="38"/>
      <c r="G820" s="38"/>
      <c r="I820" s="38"/>
      <c r="K820" s="38"/>
    </row>
    <row r="821" spans="1:11" x14ac:dyDescent="0.2">
      <c r="A821" s="85"/>
      <c r="C821" s="38"/>
      <c r="E821" s="38"/>
      <c r="G821" s="38"/>
      <c r="I821" s="38"/>
      <c r="K821" s="38"/>
    </row>
    <row r="822" spans="1:11" x14ac:dyDescent="0.2">
      <c r="A822" s="85"/>
      <c r="C822" s="38"/>
      <c r="E822" s="38"/>
      <c r="G822" s="38"/>
      <c r="I822" s="38"/>
      <c r="K822" s="38"/>
    </row>
    <row r="823" spans="1:11" x14ac:dyDescent="0.2">
      <c r="A823" s="85"/>
      <c r="C823" s="38"/>
      <c r="E823" s="38"/>
      <c r="G823" s="38"/>
      <c r="I823" s="38"/>
      <c r="K823" s="38"/>
    </row>
    <row r="824" spans="1:11" x14ac:dyDescent="0.2">
      <c r="A824" s="85"/>
      <c r="C824" s="38"/>
      <c r="E824" s="38"/>
      <c r="G824" s="38"/>
      <c r="I824" s="38"/>
      <c r="K824" s="38"/>
    </row>
    <row r="825" spans="1:11" x14ac:dyDescent="0.2">
      <c r="A825" s="85"/>
      <c r="C825" s="38"/>
      <c r="E825" s="38"/>
      <c r="G825" s="38"/>
      <c r="I825" s="38"/>
      <c r="K825" s="38"/>
    </row>
    <row r="826" spans="1:11" x14ac:dyDescent="0.2">
      <c r="A826" s="85"/>
      <c r="C826" s="38"/>
      <c r="E826" s="38"/>
      <c r="G826" s="38"/>
      <c r="I826" s="38"/>
      <c r="K826" s="38"/>
    </row>
    <row r="827" spans="1:11" x14ac:dyDescent="0.2">
      <c r="A827" s="85"/>
      <c r="C827" s="38"/>
      <c r="E827" s="38"/>
      <c r="G827" s="38"/>
      <c r="I827" s="38"/>
      <c r="K827" s="38"/>
    </row>
    <row r="828" spans="1:11" x14ac:dyDescent="0.2">
      <c r="A828" s="85"/>
      <c r="C828" s="38"/>
      <c r="E828" s="38"/>
      <c r="G828" s="38"/>
      <c r="I828" s="38"/>
      <c r="K828" s="38"/>
    </row>
    <row r="829" spans="1:11" x14ac:dyDescent="0.2">
      <c r="A829" s="85"/>
      <c r="C829" s="38"/>
      <c r="E829" s="38"/>
      <c r="G829" s="38"/>
      <c r="I829" s="38"/>
      <c r="K829" s="38"/>
    </row>
    <row r="830" spans="1:11" x14ac:dyDescent="0.2">
      <c r="A830" s="85"/>
      <c r="C830" s="38"/>
      <c r="E830" s="38"/>
      <c r="G830" s="38"/>
      <c r="I830" s="38"/>
      <c r="K830" s="38"/>
    </row>
    <row r="831" spans="1:11" x14ac:dyDescent="0.2">
      <c r="A831" s="85"/>
      <c r="C831" s="38"/>
      <c r="E831" s="38"/>
      <c r="G831" s="38"/>
      <c r="I831" s="38"/>
      <c r="K831" s="38"/>
    </row>
    <row r="832" spans="1:11" x14ac:dyDescent="0.2">
      <c r="A832" s="85"/>
      <c r="C832" s="38"/>
      <c r="E832" s="38"/>
      <c r="G832" s="38"/>
      <c r="I832" s="38"/>
      <c r="K832" s="38"/>
    </row>
    <row r="833" spans="1:11" x14ac:dyDescent="0.2">
      <c r="A833" s="85"/>
      <c r="C833" s="38"/>
      <c r="E833" s="38"/>
      <c r="G833" s="38"/>
      <c r="I833" s="38"/>
      <c r="K833" s="38"/>
    </row>
    <row r="834" spans="1:11" x14ac:dyDescent="0.2">
      <c r="A834" s="85"/>
      <c r="C834" s="38"/>
      <c r="E834" s="38"/>
      <c r="G834" s="38"/>
      <c r="I834" s="38"/>
      <c r="K834" s="38"/>
    </row>
    <row r="835" spans="1:11" x14ac:dyDescent="0.2">
      <c r="A835" s="85"/>
      <c r="C835" s="38"/>
      <c r="E835" s="38"/>
      <c r="G835" s="38"/>
      <c r="I835" s="38"/>
      <c r="K835" s="38"/>
    </row>
    <row r="836" spans="1:11" x14ac:dyDescent="0.2">
      <c r="A836" s="85"/>
      <c r="C836" s="38"/>
      <c r="E836" s="38"/>
      <c r="G836" s="38"/>
      <c r="I836" s="38"/>
      <c r="K836" s="38"/>
    </row>
    <row r="837" spans="1:11" x14ac:dyDescent="0.2">
      <c r="A837" s="85"/>
      <c r="C837" s="38"/>
      <c r="E837" s="38"/>
      <c r="G837" s="38"/>
      <c r="I837" s="38"/>
      <c r="K837" s="38"/>
    </row>
    <row r="838" spans="1:11" x14ac:dyDescent="0.2">
      <c r="A838" s="85"/>
      <c r="C838" s="38"/>
      <c r="E838" s="38"/>
      <c r="G838" s="38"/>
      <c r="I838" s="38"/>
      <c r="K838" s="38"/>
    </row>
    <row r="839" spans="1:11" x14ac:dyDescent="0.2">
      <c r="A839" s="85"/>
      <c r="C839" s="38"/>
      <c r="E839" s="38"/>
      <c r="G839" s="38"/>
      <c r="I839" s="38"/>
      <c r="K839" s="38"/>
    </row>
    <row r="840" spans="1:11" x14ac:dyDescent="0.2">
      <c r="A840" s="85"/>
      <c r="C840" s="38"/>
      <c r="E840" s="38"/>
      <c r="G840" s="38"/>
      <c r="I840" s="38"/>
      <c r="K840" s="38"/>
    </row>
    <row r="841" spans="1:11" x14ac:dyDescent="0.2">
      <c r="A841" s="85"/>
      <c r="C841" s="38"/>
      <c r="E841" s="38"/>
      <c r="G841" s="38"/>
      <c r="I841" s="38"/>
      <c r="K841" s="38"/>
    </row>
    <row r="842" spans="1:11" x14ac:dyDescent="0.2">
      <c r="A842" s="85"/>
      <c r="C842" s="38"/>
      <c r="E842" s="38"/>
      <c r="G842" s="38"/>
      <c r="I842" s="38"/>
      <c r="K842" s="38"/>
    </row>
    <row r="843" spans="1:11" x14ac:dyDescent="0.2">
      <c r="A843" s="85"/>
      <c r="C843" s="38"/>
      <c r="E843" s="38"/>
      <c r="G843" s="38"/>
      <c r="I843" s="38"/>
      <c r="K843" s="38"/>
    </row>
    <row r="844" spans="1:11" x14ac:dyDescent="0.2">
      <c r="A844" s="85"/>
      <c r="C844" s="38"/>
      <c r="E844" s="38"/>
      <c r="G844" s="38"/>
      <c r="I844" s="38"/>
      <c r="K844" s="38"/>
    </row>
    <row r="845" spans="1:11" x14ac:dyDescent="0.2">
      <c r="A845" s="85"/>
      <c r="C845" s="38"/>
      <c r="E845" s="38"/>
      <c r="G845" s="38"/>
      <c r="I845" s="38"/>
      <c r="K845" s="38"/>
    </row>
    <row r="846" spans="1:11" x14ac:dyDescent="0.2">
      <c r="A846" s="85"/>
      <c r="C846" s="38"/>
      <c r="E846" s="38"/>
      <c r="G846" s="38"/>
      <c r="I846" s="38"/>
      <c r="K846" s="38"/>
    </row>
    <row r="847" spans="1:11" x14ac:dyDescent="0.2">
      <c r="A847" s="85"/>
      <c r="C847" s="38"/>
      <c r="E847" s="38"/>
      <c r="G847" s="38"/>
      <c r="I847" s="38"/>
      <c r="K847" s="38"/>
    </row>
    <row r="848" spans="1:11" x14ac:dyDescent="0.2">
      <c r="A848" s="85"/>
      <c r="C848" s="38"/>
      <c r="E848" s="38"/>
      <c r="G848" s="38"/>
      <c r="I848" s="38"/>
      <c r="K848" s="38"/>
    </row>
    <row r="849" spans="1:11" x14ac:dyDescent="0.2">
      <c r="A849" s="85"/>
      <c r="C849" s="38"/>
      <c r="E849" s="38"/>
      <c r="G849" s="38"/>
      <c r="I849" s="38"/>
      <c r="K849" s="38"/>
    </row>
    <row r="850" spans="1:11" x14ac:dyDescent="0.2">
      <c r="A850" s="85"/>
      <c r="C850" s="38"/>
      <c r="E850" s="38"/>
      <c r="G850" s="38"/>
      <c r="I850" s="38"/>
      <c r="K850" s="38"/>
    </row>
    <row r="851" spans="1:11" x14ac:dyDescent="0.2">
      <c r="A851" s="85"/>
      <c r="C851" s="38"/>
      <c r="E851" s="38"/>
      <c r="G851" s="38"/>
      <c r="I851" s="38"/>
      <c r="K851" s="38"/>
    </row>
    <row r="852" spans="1:11" x14ac:dyDescent="0.2">
      <c r="A852" s="85"/>
      <c r="C852" s="38"/>
      <c r="E852" s="38"/>
      <c r="G852" s="38"/>
      <c r="I852" s="38"/>
      <c r="K852" s="38"/>
    </row>
    <row r="853" spans="1:11" x14ac:dyDescent="0.2">
      <c r="A853" s="85"/>
      <c r="C853" s="38"/>
      <c r="E853" s="38"/>
      <c r="G853" s="38"/>
      <c r="I853" s="38"/>
      <c r="K853" s="38"/>
    </row>
    <row r="854" spans="1:11" x14ac:dyDescent="0.2">
      <c r="A854" s="85"/>
      <c r="C854" s="38"/>
      <c r="E854" s="38"/>
      <c r="G854" s="38"/>
      <c r="I854" s="38"/>
      <c r="K854" s="38"/>
    </row>
    <row r="855" spans="1:11" x14ac:dyDescent="0.2">
      <c r="A855" s="85"/>
      <c r="C855" s="38"/>
      <c r="E855" s="38"/>
      <c r="G855" s="38"/>
      <c r="I855" s="38"/>
      <c r="K855" s="38"/>
    </row>
    <row r="856" spans="1:11" x14ac:dyDescent="0.2">
      <c r="A856" s="85"/>
      <c r="C856" s="38"/>
      <c r="E856" s="38"/>
      <c r="G856" s="38"/>
      <c r="I856" s="38"/>
      <c r="K856" s="38"/>
    </row>
    <row r="857" spans="1:11" x14ac:dyDescent="0.2">
      <c r="A857" s="85"/>
      <c r="C857" s="38"/>
      <c r="E857" s="38"/>
      <c r="G857" s="38"/>
      <c r="I857" s="38"/>
      <c r="K857" s="38"/>
    </row>
    <row r="858" spans="1:11" x14ac:dyDescent="0.2">
      <c r="A858" s="85"/>
      <c r="C858" s="38"/>
      <c r="E858" s="38"/>
      <c r="G858" s="38"/>
      <c r="I858" s="38"/>
      <c r="K858" s="38"/>
    </row>
    <row r="859" spans="1:11" x14ac:dyDescent="0.2">
      <c r="A859" s="85"/>
      <c r="C859" s="38"/>
      <c r="E859" s="38"/>
      <c r="G859" s="38"/>
      <c r="I859" s="38"/>
      <c r="K859" s="38"/>
    </row>
    <row r="860" spans="1:11" x14ac:dyDescent="0.2">
      <c r="A860" s="85"/>
      <c r="C860" s="38"/>
      <c r="E860" s="38"/>
      <c r="G860" s="38"/>
      <c r="I860" s="38"/>
      <c r="K860" s="38"/>
    </row>
    <row r="861" spans="1:11" x14ac:dyDescent="0.2">
      <c r="A861" s="85"/>
      <c r="C861" s="38"/>
      <c r="E861" s="38"/>
      <c r="G861" s="38"/>
      <c r="I861" s="38"/>
      <c r="K861" s="38"/>
    </row>
    <row r="862" spans="1:11" x14ac:dyDescent="0.2">
      <c r="A862" s="85"/>
      <c r="C862" s="38"/>
      <c r="E862" s="38"/>
      <c r="G862" s="38"/>
      <c r="I862" s="38"/>
      <c r="K862" s="38"/>
    </row>
    <row r="863" spans="1:11" x14ac:dyDescent="0.2">
      <c r="A863" s="85"/>
      <c r="C863" s="38"/>
      <c r="E863" s="38"/>
      <c r="G863" s="38"/>
      <c r="I863" s="38"/>
      <c r="K863" s="38"/>
    </row>
    <row r="864" spans="1:11" x14ac:dyDescent="0.2">
      <c r="A864" s="85"/>
      <c r="C864" s="38"/>
      <c r="E864" s="38"/>
      <c r="G864" s="38"/>
      <c r="I864" s="38"/>
      <c r="K864" s="38"/>
    </row>
    <row r="865" spans="1:11" x14ac:dyDescent="0.2">
      <c r="A865" s="85"/>
      <c r="C865" s="38"/>
      <c r="E865" s="38"/>
      <c r="G865" s="38"/>
      <c r="I865" s="38"/>
      <c r="K865" s="38"/>
    </row>
    <row r="866" spans="1:11" x14ac:dyDescent="0.2">
      <c r="A866" s="85"/>
      <c r="C866" s="38"/>
      <c r="E866" s="38"/>
      <c r="G866" s="38"/>
      <c r="I866" s="38"/>
      <c r="K866" s="38"/>
    </row>
    <row r="867" spans="1:11" x14ac:dyDescent="0.2">
      <c r="A867" s="85"/>
      <c r="C867" s="38"/>
      <c r="E867" s="38"/>
      <c r="G867" s="38"/>
      <c r="I867" s="38"/>
      <c r="K867" s="38"/>
    </row>
    <row r="868" spans="1:11" x14ac:dyDescent="0.2">
      <c r="A868" s="85"/>
      <c r="C868" s="38"/>
      <c r="E868" s="38"/>
      <c r="G868" s="38"/>
      <c r="I868" s="38"/>
      <c r="K868" s="38"/>
    </row>
    <row r="869" spans="1:11" x14ac:dyDescent="0.2">
      <c r="A869" s="85"/>
      <c r="C869" s="38"/>
      <c r="E869" s="38"/>
      <c r="G869" s="38"/>
      <c r="I869" s="38"/>
      <c r="K869" s="38"/>
    </row>
    <row r="870" spans="1:11" x14ac:dyDescent="0.2">
      <c r="A870" s="85"/>
      <c r="C870" s="38"/>
      <c r="E870" s="38"/>
      <c r="G870" s="38"/>
      <c r="I870" s="38"/>
      <c r="K870" s="38"/>
    </row>
    <row r="871" spans="1:11" x14ac:dyDescent="0.2">
      <c r="A871" s="85"/>
      <c r="C871" s="38"/>
      <c r="E871" s="38"/>
      <c r="G871" s="38"/>
      <c r="I871" s="38"/>
      <c r="K871" s="38"/>
    </row>
    <row r="872" spans="1:11" x14ac:dyDescent="0.2">
      <c r="A872" s="85"/>
      <c r="C872" s="38"/>
      <c r="E872" s="38"/>
      <c r="G872" s="38"/>
      <c r="I872" s="38"/>
      <c r="K872" s="38"/>
    </row>
    <row r="873" spans="1:11" x14ac:dyDescent="0.2">
      <c r="A873" s="85"/>
      <c r="C873" s="38"/>
      <c r="E873" s="38"/>
      <c r="G873" s="38"/>
      <c r="I873" s="38"/>
      <c r="K873" s="38"/>
    </row>
    <row r="874" spans="1:11" x14ac:dyDescent="0.2">
      <c r="A874" s="85"/>
      <c r="C874" s="38"/>
      <c r="E874" s="38"/>
      <c r="G874" s="38"/>
      <c r="I874" s="38"/>
      <c r="K874" s="38"/>
    </row>
    <row r="875" spans="1:11" x14ac:dyDescent="0.2">
      <c r="A875" s="85"/>
      <c r="C875" s="38"/>
      <c r="E875" s="38"/>
      <c r="G875" s="38"/>
      <c r="I875" s="38"/>
      <c r="K875" s="38"/>
    </row>
    <row r="876" spans="1:11" x14ac:dyDescent="0.2">
      <c r="A876" s="85"/>
      <c r="C876" s="38"/>
      <c r="E876" s="38"/>
      <c r="G876" s="38"/>
      <c r="I876" s="38"/>
      <c r="K876" s="38"/>
    </row>
    <row r="877" spans="1:11" x14ac:dyDescent="0.2">
      <c r="A877" s="85"/>
      <c r="C877" s="38"/>
      <c r="E877" s="38"/>
      <c r="G877" s="38"/>
      <c r="I877" s="38"/>
      <c r="K877" s="38"/>
    </row>
    <row r="878" spans="1:11" x14ac:dyDescent="0.2">
      <c r="A878" s="85"/>
      <c r="C878" s="38"/>
      <c r="E878" s="38"/>
      <c r="G878" s="38"/>
      <c r="I878" s="38"/>
      <c r="K878" s="38"/>
    </row>
    <row r="879" spans="1:11" x14ac:dyDescent="0.2">
      <c r="A879" s="85"/>
      <c r="C879" s="38"/>
      <c r="E879" s="38"/>
      <c r="G879" s="38"/>
      <c r="I879" s="38"/>
      <c r="K879" s="38"/>
    </row>
    <row r="880" spans="1:11" x14ac:dyDescent="0.2">
      <c r="A880" s="85"/>
      <c r="C880" s="38"/>
      <c r="E880" s="38"/>
      <c r="G880" s="38"/>
      <c r="I880" s="38"/>
      <c r="K880" s="38"/>
    </row>
    <row r="881" spans="1:11" x14ac:dyDescent="0.2">
      <c r="A881" s="85"/>
      <c r="C881" s="38"/>
      <c r="E881" s="38"/>
      <c r="G881" s="38"/>
      <c r="I881" s="38"/>
      <c r="K881" s="38"/>
    </row>
    <row r="882" spans="1:11" x14ac:dyDescent="0.2">
      <c r="A882" s="85"/>
      <c r="C882" s="38"/>
      <c r="E882" s="38"/>
      <c r="G882" s="38"/>
      <c r="I882" s="38"/>
      <c r="K882" s="38"/>
    </row>
    <row r="883" spans="1:11" x14ac:dyDescent="0.2">
      <c r="A883" s="85"/>
      <c r="C883" s="38"/>
      <c r="E883" s="38"/>
      <c r="G883" s="38"/>
      <c r="I883" s="38"/>
      <c r="K883" s="38"/>
    </row>
    <row r="884" spans="1:11" x14ac:dyDescent="0.2">
      <c r="A884" s="85"/>
      <c r="C884" s="38"/>
      <c r="E884" s="38"/>
      <c r="G884" s="38"/>
      <c r="I884" s="38"/>
      <c r="K884" s="38"/>
    </row>
    <row r="885" spans="1:11" x14ac:dyDescent="0.2">
      <c r="A885" s="85"/>
      <c r="C885" s="38"/>
      <c r="E885" s="38"/>
      <c r="G885" s="38"/>
      <c r="I885" s="38"/>
      <c r="K885" s="38"/>
    </row>
    <row r="886" spans="1:11" x14ac:dyDescent="0.2">
      <c r="A886" s="85"/>
      <c r="C886" s="38"/>
      <c r="E886" s="38"/>
      <c r="G886" s="38"/>
      <c r="I886" s="38"/>
      <c r="K886" s="38"/>
    </row>
    <row r="887" spans="1:11" x14ac:dyDescent="0.2">
      <c r="A887" s="85"/>
      <c r="C887" s="38"/>
      <c r="E887" s="38"/>
      <c r="G887" s="38"/>
      <c r="I887" s="38"/>
      <c r="K887" s="38"/>
    </row>
    <row r="888" spans="1:11" x14ac:dyDescent="0.2">
      <c r="A888" s="85"/>
      <c r="C888" s="38"/>
      <c r="E888" s="38"/>
      <c r="G888" s="38"/>
      <c r="I888" s="38"/>
      <c r="K888" s="38"/>
    </row>
    <row r="889" spans="1:11" x14ac:dyDescent="0.2">
      <c r="A889" s="85"/>
      <c r="C889" s="38"/>
      <c r="E889" s="38"/>
      <c r="G889" s="38"/>
      <c r="I889" s="38"/>
      <c r="K889" s="38"/>
    </row>
    <row r="890" spans="1:11" x14ac:dyDescent="0.2">
      <c r="A890" s="85"/>
      <c r="C890" s="38"/>
      <c r="E890" s="38"/>
      <c r="G890" s="38"/>
      <c r="I890" s="38"/>
      <c r="K890" s="38"/>
    </row>
    <row r="891" spans="1:11" x14ac:dyDescent="0.2">
      <c r="A891" s="85"/>
      <c r="C891" s="38"/>
      <c r="E891" s="38"/>
      <c r="G891" s="38"/>
      <c r="I891" s="38"/>
      <c r="K891" s="38"/>
    </row>
    <row r="892" spans="1:11" x14ac:dyDescent="0.2">
      <c r="A892" s="85"/>
      <c r="C892" s="38"/>
      <c r="E892" s="38"/>
      <c r="G892" s="38"/>
      <c r="I892" s="38"/>
      <c r="K892" s="38"/>
    </row>
    <row r="893" spans="1:11" x14ac:dyDescent="0.2">
      <c r="A893" s="85"/>
      <c r="C893" s="38"/>
      <c r="E893" s="38"/>
      <c r="G893" s="38"/>
      <c r="I893" s="38"/>
      <c r="K893" s="38"/>
    </row>
    <row r="894" spans="1:11" x14ac:dyDescent="0.2">
      <c r="A894" s="85"/>
      <c r="C894" s="38"/>
      <c r="E894" s="38"/>
      <c r="G894" s="38"/>
      <c r="I894" s="38"/>
      <c r="K894" s="38"/>
    </row>
    <row r="895" spans="1:11" x14ac:dyDescent="0.2">
      <c r="A895" s="85"/>
      <c r="C895" s="38"/>
      <c r="E895" s="38"/>
      <c r="G895" s="38"/>
      <c r="I895" s="38"/>
      <c r="K895" s="38"/>
    </row>
    <row r="896" spans="1:11" x14ac:dyDescent="0.2">
      <c r="A896" s="85"/>
      <c r="C896" s="38"/>
      <c r="E896" s="38"/>
      <c r="G896" s="38"/>
      <c r="I896" s="38"/>
      <c r="K896" s="38"/>
    </row>
    <row r="897" spans="1:11" x14ac:dyDescent="0.2">
      <c r="A897" s="85"/>
      <c r="C897" s="38"/>
      <c r="E897" s="38"/>
      <c r="G897" s="38"/>
      <c r="I897" s="38"/>
      <c r="K897" s="38"/>
    </row>
    <row r="898" spans="1:11" x14ac:dyDescent="0.2">
      <c r="A898" s="85"/>
      <c r="C898" s="38"/>
      <c r="E898" s="38"/>
      <c r="G898" s="38"/>
      <c r="I898" s="38"/>
      <c r="K898" s="38"/>
    </row>
    <row r="899" spans="1:11" x14ac:dyDescent="0.2">
      <c r="A899" s="85"/>
      <c r="C899" s="38"/>
      <c r="E899" s="38"/>
      <c r="G899" s="38"/>
      <c r="I899" s="38"/>
      <c r="K899" s="38"/>
    </row>
    <row r="900" spans="1:11" x14ac:dyDescent="0.2">
      <c r="A900" s="85"/>
      <c r="C900" s="38"/>
      <c r="E900" s="38"/>
      <c r="G900" s="38"/>
      <c r="I900" s="38"/>
      <c r="K900" s="38"/>
    </row>
    <row r="901" spans="1:11" x14ac:dyDescent="0.2">
      <c r="A901" s="85"/>
      <c r="C901" s="38"/>
      <c r="E901" s="38"/>
      <c r="G901" s="38"/>
      <c r="I901" s="38"/>
      <c r="K901" s="38"/>
    </row>
    <row r="902" spans="1:11" x14ac:dyDescent="0.2">
      <c r="A902" s="85"/>
      <c r="C902" s="38"/>
      <c r="E902" s="38"/>
      <c r="G902" s="38"/>
      <c r="I902" s="38"/>
      <c r="K902" s="38"/>
    </row>
    <row r="903" spans="1:11" x14ac:dyDescent="0.2">
      <c r="A903" s="85"/>
      <c r="C903" s="38"/>
      <c r="E903" s="38"/>
      <c r="G903" s="38"/>
      <c r="I903" s="38"/>
      <c r="K903" s="38"/>
    </row>
    <row r="904" spans="1:11" x14ac:dyDescent="0.2">
      <c r="A904" s="85"/>
      <c r="C904" s="38"/>
      <c r="E904" s="38"/>
      <c r="G904" s="38"/>
      <c r="I904" s="38"/>
      <c r="K904" s="38"/>
    </row>
    <row r="905" spans="1:11" x14ac:dyDescent="0.2">
      <c r="A905" s="85"/>
      <c r="C905" s="38"/>
      <c r="E905" s="38"/>
      <c r="G905" s="38"/>
      <c r="I905" s="38"/>
      <c r="K905" s="38"/>
    </row>
    <row r="906" spans="1:11" x14ac:dyDescent="0.2">
      <c r="A906" s="85"/>
      <c r="C906" s="38"/>
      <c r="E906" s="38"/>
      <c r="G906" s="38"/>
      <c r="I906" s="38"/>
      <c r="K906" s="38"/>
    </row>
    <row r="907" spans="1:11" x14ac:dyDescent="0.2">
      <c r="A907" s="85"/>
      <c r="C907" s="38"/>
      <c r="E907" s="38"/>
      <c r="G907" s="38"/>
      <c r="I907" s="38"/>
      <c r="K907" s="38"/>
    </row>
    <row r="908" spans="1:11" x14ac:dyDescent="0.2">
      <c r="A908" s="85"/>
      <c r="C908" s="38"/>
      <c r="E908" s="38"/>
      <c r="G908" s="38"/>
      <c r="I908" s="38"/>
      <c r="K908" s="38"/>
    </row>
    <row r="909" spans="1:11" x14ac:dyDescent="0.2">
      <c r="A909" s="85"/>
      <c r="C909" s="38"/>
      <c r="E909" s="38"/>
      <c r="G909" s="38"/>
      <c r="I909" s="38"/>
      <c r="K909" s="38"/>
    </row>
    <row r="910" spans="1:11" x14ac:dyDescent="0.2">
      <c r="A910" s="85"/>
      <c r="C910" s="38"/>
      <c r="E910" s="38"/>
      <c r="G910" s="38"/>
      <c r="I910" s="38"/>
      <c r="K910" s="38"/>
    </row>
    <row r="911" spans="1:11" x14ac:dyDescent="0.2">
      <c r="A911" s="85"/>
      <c r="C911" s="38"/>
      <c r="E911" s="38"/>
      <c r="G911" s="38"/>
      <c r="I911" s="38"/>
      <c r="K911" s="38"/>
    </row>
    <row r="912" spans="1:11" x14ac:dyDescent="0.2">
      <c r="A912" s="85"/>
      <c r="C912" s="38"/>
      <c r="E912" s="38"/>
      <c r="G912" s="38"/>
      <c r="I912" s="38"/>
      <c r="K912" s="38"/>
    </row>
    <row r="913" spans="1:11" x14ac:dyDescent="0.2">
      <c r="A913" s="85"/>
      <c r="C913" s="38"/>
      <c r="E913" s="38"/>
      <c r="G913" s="38"/>
      <c r="I913" s="38"/>
      <c r="K913" s="38"/>
    </row>
    <row r="914" spans="1:11" x14ac:dyDescent="0.2">
      <c r="A914" s="85"/>
      <c r="C914" s="38"/>
      <c r="E914" s="38"/>
      <c r="G914" s="38"/>
      <c r="I914" s="38"/>
      <c r="K914" s="38"/>
    </row>
    <row r="915" spans="1:11" x14ac:dyDescent="0.2">
      <c r="A915" s="85"/>
      <c r="C915" s="38"/>
      <c r="E915" s="38"/>
      <c r="G915" s="38"/>
      <c r="I915" s="38"/>
      <c r="K915" s="38"/>
    </row>
    <row r="916" spans="1:11" x14ac:dyDescent="0.2">
      <c r="A916" s="85"/>
      <c r="C916" s="38"/>
      <c r="E916" s="38"/>
      <c r="G916" s="38"/>
      <c r="I916" s="38"/>
      <c r="K916" s="38"/>
    </row>
    <row r="917" spans="1:11" x14ac:dyDescent="0.2">
      <c r="A917" s="85"/>
      <c r="C917" s="38"/>
      <c r="E917" s="38"/>
      <c r="G917" s="38"/>
      <c r="I917" s="38"/>
      <c r="K917" s="38"/>
    </row>
    <row r="918" spans="1:11" x14ac:dyDescent="0.2">
      <c r="A918" s="85"/>
      <c r="C918" s="38"/>
      <c r="E918" s="38"/>
      <c r="G918" s="38"/>
      <c r="I918" s="38"/>
      <c r="K918" s="38"/>
    </row>
    <row r="919" spans="1:11" x14ac:dyDescent="0.2">
      <c r="A919" s="85"/>
      <c r="C919" s="38"/>
      <c r="E919" s="38"/>
      <c r="G919" s="38"/>
      <c r="I919" s="38"/>
      <c r="K919" s="38"/>
    </row>
    <row r="920" spans="1:11" x14ac:dyDescent="0.2">
      <c r="A920" s="85"/>
      <c r="C920" s="38"/>
      <c r="E920" s="38"/>
      <c r="G920" s="38"/>
      <c r="I920" s="38"/>
      <c r="K920" s="38"/>
    </row>
    <row r="921" spans="1:11" x14ac:dyDescent="0.2">
      <c r="A921" s="85"/>
      <c r="C921" s="38"/>
      <c r="E921" s="38"/>
      <c r="G921" s="38"/>
      <c r="I921" s="38"/>
      <c r="K921" s="38"/>
    </row>
    <row r="922" spans="1:11" x14ac:dyDescent="0.2">
      <c r="A922" s="85"/>
      <c r="C922" s="38"/>
      <c r="E922" s="38"/>
      <c r="G922" s="38"/>
      <c r="I922" s="38"/>
      <c r="K922" s="38"/>
    </row>
    <row r="923" spans="1:11" x14ac:dyDescent="0.2">
      <c r="A923" s="85"/>
      <c r="C923" s="38"/>
      <c r="E923" s="38"/>
      <c r="G923" s="38"/>
      <c r="I923" s="38"/>
      <c r="K923" s="38"/>
    </row>
    <row r="924" spans="1:11" x14ac:dyDescent="0.2">
      <c r="A924" s="85"/>
      <c r="C924" s="38"/>
      <c r="E924" s="38"/>
      <c r="G924" s="38"/>
      <c r="I924" s="38"/>
      <c r="K924" s="38"/>
    </row>
    <row r="925" spans="1:11" x14ac:dyDescent="0.2">
      <c r="A925" s="85"/>
      <c r="C925" s="38"/>
      <c r="E925" s="38"/>
      <c r="G925" s="38"/>
      <c r="I925" s="38"/>
      <c r="K925" s="38"/>
    </row>
    <row r="926" spans="1:11" x14ac:dyDescent="0.2">
      <c r="A926" s="85"/>
      <c r="C926" s="38"/>
      <c r="E926" s="38"/>
      <c r="G926" s="38"/>
      <c r="I926" s="38"/>
      <c r="K926" s="38"/>
    </row>
    <row r="927" spans="1:11" x14ac:dyDescent="0.2">
      <c r="A927" s="85"/>
      <c r="C927" s="38"/>
      <c r="E927" s="38"/>
      <c r="G927" s="38"/>
      <c r="I927" s="38"/>
      <c r="K927" s="38"/>
    </row>
    <row r="928" spans="1:11" x14ac:dyDescent="0.2">
      <c r="A928" s="85"/>
      <c r="C928" s="38"/>
      <c r="E928" s="38"/>
      <c r="G928" s="38"/>
      <c r="I928" s="38"/>
      <c r="K928" s="38"/>
    </row>
    <row r="929" spans="1:11" x14ac:dyDescent="0.2">
      <c r="A929" s="85"/>
      <c r="C929" s="38"/>
      <c r="E929" s="38"/>
      <c r="G929" s="38"/>
      <c r="I929" s="38"/>
      <c r="K929" s="38"/>
    </row>
    <row r="930" spans="1:11" x14ac:dyDescent="0.2">
      <c r="A930" s="85"/>
      <c r="C930" s="38"/>
      <c r="E930" s="38"/>
      <c r="G930" s="38"/>
      <c r="I930" s="38"/>
      <c r="K930" s="38"/>
    </row>
    <row r="931" spans="1:11" x14ac:dyDescent="0.2">
      <c r="A931" s="85"/>
      <c r="C931" s="38"/>
      <c r="E931" s="38"/>
      <c r="G931" s="38"/>
      <c r="I931" s="38"/>
      <c r="K931" s="38"/>
    </row>
    <row r="932" spans="1:11" x14ac:dyDescent="0.2">
      <c r="A932" s="85"/>
      <c r="C932" s="38"/>
      <c r="E932" s="38"/>
      <c r="G932" s="38"/>
      <c r="I932" s="38"/>
      <c r="K932" s="38"/>
    </row>
    <row r="933" spans="1:11" x14ac:dyDescent="0.2">
      <c r="A933" s="85"/>
      <c r="C933" s="38"/>
      <c r="E933" s="38"/>
      <c r="G933" s="38"/>
      <c r="I933" s="38"/>
      <c r="K933" s="38"/>
    </row>
    <row r="934" spans="1:11" x14ac:dyDescent="0.2">
      <c r="A934" s="85"/>
      <c r="C934" s="38"/>
      <c r="E934" s="38"/>
      <c r="G934" s="38"/>
      <c r="I934" s="38"/>
      <c r="K934" s="38"/>
    </row>
    <row r="935" spans="1:11" x14ac:dyDescent="0.2">
      <c r="A935" s="85"/>
      <c r="C935" s="38"/>
      <c r="E935" s="38"/>
      <c r="G935" s="38"/>
      <c r="I935" s="38"/>
      <c r="K935" s="38"/>
    </row>
    <row r="936" spans="1:11" x14ac:dyDescent="0.2">
      <c r="A936" s="85"/>
      <c r="C936" s="38"/>
      <c r="E936" s="38"/>
      <c r="G936" s="38"/>
      <c r="I936" s="38"/>
      <c r="K936" s="38"/>
    </row>
    <row r="937" spans="1:11" x14ac:dyDescent="0.2">
      <c r="A937" s="85"/>
      <c r="C937" s="38"/>
      <c r="E937" s="38"/>
      <c r="G937" s="38"/>
      <c r="I937" s="38"/>
      <c r="K937" s="38"/>
    </row>
    <row r="938" spans="1:11" x14ac:dyDescent="0.2">
      <c r="A938" s="85"/>
      <c r="C938" s="38"/>
      <c r="E938" s="38"/>
      <c r="G938" s="38"/>
      <c r="I938" s="38"/>
      <c r="K938" s="38"/>
    </row>
    <row r="939" spans="1:11" x14ac:dyDescent="0.2">
      <c r="A939" s="85"/>
      <c r="C939" s="38"/>
      <c r="E939" s="38"/>
      <c r="G939" s="38"/>
      <c r="I939" s="38"/>
      <c r="K939" s="38"/>
    </row>
    <row r="940" spans="1:11" x14ac:dyDescent="0.2">
      <c r="A940" s="85"/>
      <c r="C940" s="38"/>
      <c r="E940" s="38"/>
      <c r="G940" s="38"/>
      <c r="I940" s="38"/>
      <c r="K940" s="38"/>
    </row>
    <row r="941" spans="1:11" x14ac:dyDescent="0.2">
      <c r="A941" s="85"/>
      <c r="C941" s="38"/>
      <c r="E941" s="38"/>
      <c r="G941" s="38"/>
      <c r="I941" s="38"/>
      <c r="K941" s="38"/>
    </row>
    <row r="942" spans="1:11" x14ac:dyDescent="0.2">
      <c r="A942" s="85"/>
      <c r="C942" s="38"/>
      <c r="E942" s="38"/>
      <c r="G942" s="38"/>
      <c r="I942" s="38"/>
      <c r="K942" s="38"/>
    </row>
    <row r="943" spans="1:11" x14ac:dyDescent="0.2">
      <c r="A943" s="85"/>
      <c r="C943" s="38"/>
      <c r="E943" s="38"/>
      <c r="G943" s="38"/>
      <c r="I943" s="38"/>
      <c r="K943" s="38"/>
    </row>
    <row r="944" spans="1:11" x14ac:dyDescent="0.2">
      <c r="A944" s="85"/>
      <c r="C944" s="38"/>
      <c r="E944" s="38"/>
      <c r="G944" s="38"/>
      <c r="I944" s="38"/>
      <c r="K944" s="38"/>
    </row>
    <row r="945" spans="1:11" x14ac:dyDescent="0.2">
      <c r="A945" s="85"/>
      <c r="C945" s="38"/>
      <c r="E945" s="38"/>
      <c r="G945" s="38"/>
      <c r="I945" s="38"/>
      <c r="K945" s="38"/>
    </row>
    <row r="946" spans="1:11" x14ac:dyDescent="0.2">
      <c r="A946" s="85"/>
      <c r="C946" s="38"/>
      <c r="E946" s="38"/>
      <c r="G946" s="38"/>
      <c r="I946" s="38"/>
      <c r="K946" s="38"/>
    </row>
    <row r="947" spans="1:11" x14ac:dyDescent="0.2">
      <c r="A947" s="85"/>
      <c r="C947" s="38"/>
      <c r="E947" s="38"/>
      <c r="G947" s="38"/>
      <c r="I947" s="38"/>
      <c r="K947" s="38"/>
    </row>
    <row r="948" spans="1:11" x14ac:dyDescent="0.2">
      <c r="A948" s="85"/>
      <c r="C948" s="38"/>
      <c r="E948" s="38"/>
      <c r="G948" s="38"/>
      <c r="I948" s="38"/>
      <c r="K948" s="38"/>
    </row>
    <row r="949" spans="1:11" x14ac:dyDescent="0.2">
      <c r="A949" s="85"/>
      <c r="C949" s="38"/>
      <c r="E949" s="38"/>
      <c r="G949" s="38"/>
      <c r="I949" s="38"/>
      <c r="K949" s="38"/>
    </row>
    <row r="950" spans="1:11" x14ac:dyDescent="0.2">
      <c r="A950" s="85"/>
      <c r="C950" s="38"/>
      <c r="E950" s="38"/>
      <c r="G950" s="38"/>
      <c r="I950" s="38"/>
      <c r="K950" s="38"/>
    </row>
    <row r="951" spans="1:11" x14ac:dyDescent="0.2">
      <c r="A951" s="85"/>
      <c r="C951" s="38"/>
      <c r="E951" s="38"/>
      <c r="G951" s="38"/>
      <c r="I951" s="38"/>
      <c r="K951" s="38"/>
    </row>
    <row r="952" spans="1:11" x14ac:dyDescent="0.2">
      <c r="A952" s="85"/>
      <c r="C952" s="38"/>
      <c r="E952" s="38"/>
      <c r="G952" s="38"/>
      <c r="I952" s="38"/>
      <c r="K952" s="38"/>
    </row>
    <row r="953" spans="1:11" x14ac:dyDescent="0.2">
      <c r="A953" s="85"/>
      <c r="C953" s="38"/>
      <c r="E953" s="38"/>
      <c r="G953" s="38"/>
      <c r="I953" s="38"/>
      <c r="K953" s="38"/>
    </row>
    <row r="954" spans="1:11" x14ac:dyDescent="0.2">
      <c r="A954" s="85"/>
      <c r="C954" s="38"/>
      <c r="E954" s="38"/>
      <c r="G954" s="38"/>
      <c r="I954" s="38"/>
      <c r="K954" s="38"/>
    </row>
    <row r="955" spans="1:11" x14ac:dyDescent="0.2">
      <c r="A955" s="85"/>
      <c r="C955" s="38"/>
      <c r="E955" s="38"/>
      <c r="G955" s="38"/>
      <c r="I955" s="38"/>
      <c r="K955" s="38"/>
    </row>
    <row r="956" spans="1:11" x14ac:dyDescent="0.2">
      <c r="A956" s="85"/>
      <c r="C956" s="38"/>
      <c r="E956" s="38"/>
      <c r="G956" s="38"/>
      <c r="I956" s="38"/>
      <c r="K956" s="38"/>
    </row>
    <row r="957" spans="1:11" x14ac:dyDescent="0.2">
      <c r="A957" s="85"/>
      <c r="C957" s="38"/>
      <c r="E957" s="38"/>
      <c r="G957" s="38"/>
      <c r="I957" s="38"/>
      <c r="K957" s="38"/>
    </row>
    <row r="958" spans="1:11" x14ac:dyDescent="0.2">
      <c r="A958" s="85"/>
      <c r="C958" s="38"/>
      <c r="E958" s="38"/>
      <c r="G958" s="38"/>
      <c r="I958" s="38"/>
      <c r="K958" s="38"/>
    </row>
    <row r="959" spans="1:11" x14ac:dyDescent="0.2">
      <c r="A959" s="85"/>
      <c r="C959" s="38"/>
      <c r="E959" s="38"/>
      <c r="G959" s="38"/>
      <c r="I959" s="38"/>
      <c r="K959" s="38"/>
    </row>
    <row r="960" spans="1:11" x14ac:dyDescent="0.2">
      <c r="A960" s="85"/>
      <c r="C960" s="38"/>
      <c r="E960" s="38"/>
      <c r="G960" s="38"/>
      <c r="I960" s="38"/>
      <c r="K960" s="38"/>
    </row>
    <row r="961" spans="1:11" x14ac:dyDescent="0.2">
      <c r="A961" s="85"/>
      <c r="C961" s="38"/>
      <c r="E961" s="38"/>
      <c r="G961" s="38"/>
      <c r="I961" s="38"/>
      <c r="K961" s="38"/>
    </row>
    <row r="962" spans="1:11" x14ac:dyDescent="0.2">
      <c r="A962" s="85"/>
      <c r="C962" s="38"/>
      <c r="E962" s="38"/>
      <c r="G962" s="38"/>
      <c r="I962" s="38"/>
      <c r="K962" s="38"/>
    </row>
    <row r="963" spans="1:11" x14ac:dyDescent="0.2">
      <c r="A963" s="85"/>
      <c r="C963" s="38"/>
      <c r="E963" s="38"/>
      <c r="G963" s="38"/>
      <c r="I963" s="38"/>
      <c r="K963" s="38"/>
    </row>
    <row r="964" spans="1:11" x14ac:dyDescent="0.2">
      <c r="A964" s="85"/>
      <c r="C964" s="38"/>
      <c r="E964" s="38"/>
      <c r="G964" s="38"/>
      <c r="I964" s="38"/>
      <c r="K964" s="38"/>
    </row>
    <row r="965" spans="1:11" x14ac:dyDescent="0.2">
      <c r="A965" s="85"/>
      <c r="C965" s="38"/>
      <c r="E965" s="38"/>
      <c r="G965" s="38"/>
      <c r="I965" s="38"/>
      <c r="K965" s="38"/>
    </row>
    <row r="966" spans="1:11" x14ac:dyDescent="0.2">
      <c r="A966" s="85"/>
      <c r="C966" s="38"/>
      <c r="E966" s="38"/>
      <c r="G966" s="38"/>
      <c r="I966" s="38"/>
      <c r="K966" s="38"/>
    </row>
    <row r="967" spans="1:11" x14ac:dyDescent="0.2">
      <c r="A967" s="85"/>
      <c r="C967" s="38"/>
      <c r="E967" s="38"/>
      <c r="G967" s="38"/>
      <c r="I967" s="38"/>
      <c r="K967" s="38"/>
    </row>
    <row r="968" spans="1:11" x14ac:dyDescent="0.2">
      <c r="A968" s="85"/>
      <c r="C968" s="38"/>
      <c r="E968" s="38"/>
      <c r="G968" s="38"/>
      <c r="I968" s="38"/>
      <c r="K968" s="38"/>
    </row>
    <row r="969" spans="1:11" x14ac:dyDescent="0.2">
      <c r="A969" s="85"/>
      <c r="C969" s="38"/>
      <c r="E969" s="38"/>
      <c r="G969" s="38"/>
      <c r="I969" s="38"/>
      <c r="K969" s="38"/>
    </row>
    <row r="970" spans="1:11" x14ac:dyDescent="0.2">
      <c r="A970" s="85"/>
      <c r="C970" s="38"/>
      <c r="E970" s="38"/>
      <c r="G970" s="38"/>
      <c r="I970" s="38"/>
      <c r="K970" s="38"/>
    </row>
    <row r="971" spans="1:11" x14ac:dyDescent="0.2">
      <c r="A971" s="85"/>
      <c r="C971" s="38"/>
      <c r="E971" s="38"/>
      <c r="G971" s="38"/>
      <c r="I971" s="38"/>
      <c r="K971" s="38"/>
    </row>
    <row r="972" spans="1:11" x14ac:dyDescent="0.2">
      <c r="A972" s="85"/>
      <c r="C972" s="38"/>
      <c r="E972" s="38"/>
      <c r="G972" s="38"/>
      <c r="I972" s="38"/>
      <c r="K972" s="38"/>
    </row>
    <row r="973" spans="1:11" x14ac:dyDescent="0.2">
      <c r="A973" s="85"/>
      <c r="C973" s="38"/>
      <c r="E973" s="38"/>
      <c r="G973" s="38"/>
      <c r="I973" s="38"/>
      <c r="K973" s="38"/>
    </row>
    <row r="974" spans="1:11" x14ac:dyDescent="0.2">
      <c r="A974" s="85"/>
      <c r="C974" s="38"/>
      <c r="E974" s="38"/>
      <c r="G974" s="38"/>
      <c r="I974" s="38"/>
      <c r="K974" s="38"/>
    </row>
    <row r="975" spans="1:11" x14ac:dyDescent="0.2">
      <c r="A975" s="85"/>
      <c r="C975" s="38"/>
      <c r="E975" s="38"/>
      <c r="G975" s="38"/>
      <c r="I975" s="38"/>
      <c r="K975" s="38"/>
    </row>
    <row r="976" spans="1:11" x14ac:dyDescent="0.2">
      <c r="A976" s="85"/>
      <c r="C976" s="38"/>
      <c r="E976" s="38"/>
      <c r="G976" s="38"/>
      <c r="I976" s="38"/>
      <c r="K976" s="38"/>
    </row>
    <row r="977" spans="1:11" x14ac:dyDescent="0.2">
      <c r="A977" s="85"/>
      <c r="C977" s="38"/>
      <c r="E977" s="38"/>
      <c r="G977" s="38"/>
      <c r="I977" s="38"/>
      <c r="K977" s="38"/>
    </row>
    <row r="978" spans="1:11" x14ac:dyDescent="0.2">
      <c r="A978" s="85"/>
      <c r="C978" s="38"/>
      <c r="E978" s="38"/>
      <c r="G978" s="38"/>
      <c r="I978" s="38"/>
      <c r="K978" s="38"/>
    </row>
    <row r="979" spans="1:11" x14ac:dyDescent="0.2">
      <c r="A979" s="85"/>
      <c r="C979" s="38"/>
      <c r="E979" s="38"/>
      <c r="G979" s="38"/>
      <c r="I979" s="38"/>
      <c r="K979" s="38"/>
    </row>
    <row r="980" spans="1:11" x14ac:dyDescent="0.2">
      <c r="A980" s="85"/>
      <c r="C980" s="38"/>
      <c r="E980" s="38"/>
      <c r="G980" s="38"/>
      <c r="I980" s="38"/>
      <c r="K980" s="38"/>
    </row>
    <row r="981" spans="1:11" x14ac:dyDescent="0.2">
      <c r="A981" s="85"/>
      <c r="C981" s="38"/>
      <c r="E981" s="38"/>
      <c r="G981" s="38"/>
      <c r="I981" s="38"/>
      <c r="K981" s="38"/>
    </row>
    <row r="982" spans="1:11" x14ac:dyDescent="0.2">
      <c r="A982" s="85"/>
      <c r="C982" s="38"/>
      <c r="E982" s="38"/>
      <c r="G982" s="38"/>
      <c r="I982" s="38"/>
      <c r="K982" s="38"/>
    </row>
    <row r="983" spans="1:11" x14ac:dyDescent="0.2">
      <c r="A983" s="85"/>
      <c r="C983" s="38"/>
      <c r="E983" s="38"/>
      <c r="G983" s="38"/>
      <c r="I983" s="38"/>
      <c r="K983" s="38"/>
    </row>
    <row r="984" spans="1:11" x14ac:dyDescent="0.2">
      <c r="A984" s="85"/>
      <c r="C984" s="38"/>
      <c r="E984" s="38"/>
      <c r="G984" s="38"/>
      <c r="I984" s="38"/>
      <c r="K984" s="38"/>
    </row>
    <row r="985" spans="1:11" x14ac:dyDescent="0.2">
      <c r="A985" s="85"/>
      <c r="C985" s="38"/>
      <c r="E985" s="38"/>
      <c r="G985" s="38"/>
      <c r="I985" s="38"/>
      <c r="K985" s="38"/>
    </row>
    <row r="986" spans="1:11" x14ac:dyDescent="0.2">
      <c r="A986" s="85"/>
      <c r="C986" s="38"/>
      <c r="E986" s="38"/>
      <c r="G986" s="38"/>
      <c r="I986" s="38"/>
      <c r="K986" s="38"/>
    </row>
    <row r="987" spans="1:11" x14ac:dyDescent="0.2">
      <c r="A987" s="85"/>
      <c r="C987" s="38"/>
      <c r="E987" s="38"/>
      <c r="G987" s="38"/>
      <c r="I987" s="38"/>
      <c r="K987" s="38"/>
    </row>
    <row r="988" spans="1:11" x14ac:dyDescent="0.2">
      <c r="A988" s="85"/>
      <c r="C988" s="38"/>
      <c r="E988" s="38"/>
      <c r="G988" s="38"/>
      <c r="I988" s="38"/>
      <c r="K988" s="38"/>
    </row>
    <row r="989" spans="1:11" x14ac:dyDescent="0.2">
      <c r="A989" s="85"/>
      <c r="C989" s="38"/>
      <c r="E989" s="38"/>
      <c r="G989" s="38"/>
      <c r="I989" s="38"/>
      <c r="K989" s="38"/>
    </row>
    <row r="990" spans="1:11" x14ac:dyDescent="0.2">
      <c r="A990" s="85"/>
      <c r="C990" s="38"/>
      <c r="E990" s="38"/>
      <c r="G990" s="38"/>
      <c r="I990" s="38"/>
      <c r="K990" s="38"/>
    </row>
    <row r="991" spans="1:11" x14ac:dyDescent="0.2">
      <c r="A991" s="85"/>
      <c r="C991" s="38"/>
      <c r="E991" s="38"/>
      <c r="G991" s="38"/>
      <c r="I991" s="38"/>
      <c r="K991" s="38"/>
    </row>
    <row r="992" spans="1:11" x14ac:dyDescent="0.2">
      <c r="A992" s="85"/>
      <c r="C992" s="38"/>
      <c r="E992" s="38"/>
      <c r="G992" s="38"/>
      <c r="I992" s="38"/>
      <c r="K992" s="38"/>
    </row>
    <row r="993" spans="1:11" x14ac:dyDescent="0.2">
      <c r="A993" s="85"/>
      <c r="C993" s="38"/>
      <c r="E993" s="38"/>
      <c r="G993" s="38"/>
      <c r="I993" s="38"/>
      <c r="K993" s="38"/>
    </row>
    <row r="994" spans="1:11" x14ac:dyDescent="0.2">
      <c r="A994" s="85"/>
      <c r="C994" s="38"/>
      <c r="E994" s="38"/>
      <c r="G994" s="38"/>
      <c r="I994" s="38"/>
      <c r="K994" s="38"/>
    </row>
    <row r="995" spans="1:11" x14ac:dyDescent="0.2">
      <c r="A995" s="85"/>
      <c r="C995" s="38"/>
      <c r="E995" s="38"/>
      <c r="G995" s="38"/>
      <c r="I995" s="38"/>
      <c r="K995" s="38"/>
    </row>
    <row r="996" spans="1:11" x14ac:dyDescent="0.2">
      <c r="A996" s="85"/>
      <c r="C996" s="38"/>
      <c r="E996" s="38"/>
      <c r="G996" s="38"/>
      <c r="I996" s="38"/>
      <c r="K996" s="38"/>
    </row>
    <row r="997" spans="1:11" x14ac:dyDescent="0.2">
      <c r="A997" s="85"/>
      <c r="C997" s="38"/>
      <c r="E997" s="38"/>
      <c r="G997" s="38"/>
      <c r="I997" s="38"/>
      <c r="K997" s="38"/>
    </row>
    <row r="998" spans="1:11" x14ac:dyDescent="0.2">
      <c r="A998" s="85"/>
      <c r="C998" s="38"/>
      <c r="E998" s="38"/>
      <c r="G998" s="38"/>
      <c r="I998" s="38"/>
      <c r="K998" s="38"/>
    </row>
    <row r="999" spans="1:11" x14ac:dyDescent="0.2">
      <c r="A999" s="85"/>
      <c r="C999" s="38"/>
      <c r="E999" s="38"/>
      <c r="G999" s="38"/>
      <c r="I999" s="38"/>
      <c r="K999" s="38"/>
    </row>
    <row r="1000" spans="1:11" x14ac:dyDescent="0.2">
      <c r="A1000" s="85"/>
      <c r="C1000" s="38"/>
      <c r="E1000" s="38"/>
      <c r="G1000" s="38"/>
      <c r="I1000" s="38"/>
      <c r="K1000" s="38"/>
    </row>
    <row r="1001" spans="1:11" x14ac:dyDescent="0.2">
      <c r="A1001" s="85"/>
      <c r="C1001" s="38"/>
      <c r="E1001" s="38"/>
      <c r="G1001" s="38"/>
      <c r="I1001" s="38"/>
      <c r="K1001" s="38"/>
    </row>
    <row r="1002" spans="1:11" x14ac:dyDescent="0.2">
      <c r="A1002" s="85"/>
      <c r="C1002" s="38"/>
      <c r="E1002" s="38"/>
      <c r="G1002" s="38"/>
      <c r="I1002" s="38"/>
      <c r="K1002" s="38"/>
    </row>
    <row r="1003" spans="1:11" x14ac:dyDescent="0.2">
      <c r="A1003" s="85"/>
      <c r="C1003" s="38"/>
      <c r="E1003" s="38"/>
      <c r="G1003" s="38"/>
      <c r="I1003" s="38"/>
      <c r="K1003" s="38"/>
    </row>
    <row r="1004" spans="1:11" x14ac:dyDescent="0.2">
      <c r="A1004" s="85"/>
      <c r="C1004" s="38"/>
      <c r="E1004" s="38"/>
      <c r="G1004" s="38"/>
      <c r="I1004" s="38"/>
      <c r="K1004" s="38"/>
    </row>
    <row r="1005" spans="1:11" x14ac:dyDescent="0.2">
      <c r="A1005" s="85"/>
      <c r="C1005" s="38"/>
      <c r="E1005" s="38"/>
      <c r="G1005" s="38"/>
      <c r="I1005" s="38"/>
      <c r="K1005" s="38"/>
    </row>
    <row r="1006" spans="1:11" x14ac:dyDescent="0.2">
      <c r="A1006" s="85"/>
      <c r="C1006" s="38"/>
      <c r="E1006" s="38"/>
      <c r="G1006" s="38"/>
      <c r="I1006" s="38"/>
      <c r="K1006" s="38"/>
    </row>
    <row r="1007" spans="1:11" x14ac:dyDescent="0.2">
      <c r="A1007" s="85"/>
      <c r="C1007" s="38"/>
      <c r="E1007" s="38"/>
      <c r="G1007" s="38"/>
      <c r="I1007" s="38"/>
      <c r="K1007" s="38"/>
    </row>
    <row r="1008" spans="1:11" x14ac:dyDescent="0.2">
      <c r="A1008" s="85"/>
      <c r="C1008" s="38"/>
      <c r="E1008" s="38"/>
      <c r="G1008" s="38"/>
      <c r="I1008" s="38"/>
      <c r="K1008" s="38"/>
    </row>
    <row r="1009" spans="1:11" x14ac:dyDescent="0.2">
      <c r="A1009" s="85"/>
      <c r="C1009" s="38"/>
      <c r="E1009" s="38"/>
      <c r="G1009" s="38"/>
      <c r="I1009" s="38"/>
      <c r="K1009" s="38"/>
    </row>
    <row r="1010" spans="1:11" x14ac:dyDescent="0.2">
      <c r="A1010" s="85"/>
      <c r="C1010" s="38"/>
      <c r="E1010" s="38"/>
      <c r="G1010" s="38"/>
      <c r="I1010" s="38"/>
      <c r="K1010" s="38"/>
    </row>
    <row r="1011" spans="1:11" x14ac:dyDescent="0.2">
      <c r="A1011" s="85"/>
      <c r="C1011" s="38"/>
      <c r="E1011" s="38"/>
      <c r="G1011" s="38"/>
      <c r="I1011" s="38"/>
      <c r="K1011" s="38"/>
    </row>
    <row r="1012" spans="1:11" x14ac:dyDescent="0.2">
      <c r="A1012" s="85"/>
      <c r="C1012" s="38"/>
      <c r="E1012" s="38"/>
      <c r="G1012" s="38"/>
      <c r="I1012" s="38"/>
      <c r="K1012" s="38"/>
    </row>
    <row r="1013" spans="1:11" x14ac:dyDescent="0.2">
      <c r="A1013" s="85"/>
      <c r="C1013" s="38"/>
      <c r="E1013" s="38"/>
      <c r="G1013" s="38"/>
      <c r="I1013" s="38"/>
      <c r="K1013" s="38"/>
    </row>
    <row r="1014" spans="1:11" x14ac:dyDescent="0.2">
      <c r="A1014" s="85"/>
      <c r="C1014" s="38"/>
      <c r="E1014" s="38"/>
      <c r="G1014" s="38"/>
      <c r="I1014" s="38"/>
      <c r="K1014" s="38"/>
    </row>
    <row r="1015" spans="1:11" x14ac:dyDescent="0.2">
      <c r="A1015" s="85"/>
      <c r="C1015" s="38"/>
      <c r="E1015" s="38"/>
      <c r="G1015" s="38"/>
      <c r="I1015" s="38"/>
      <c r="K1015" s="38"/>
    </row>
    <row r="1016" spans="1:11" x14ac:dyDescent="0.2">
      <c r="A1016" s="85"/>
      <c r="C1016" s="38"/>
      <c r="E1016" s="38"/>
      <c r="G1016" s="38"/>
      <c r="I1016" s="38"/>
      <c r="K1016" s="38"/>
    </row>
    <row r="1017" spans="1:11" x14ac:dyDescent="0.2">
      <c r="A1017" s="85"/>
      <c r="C1017" s="38"/>
      <c r="E1017" s="38"/>
      <c r="G1017" s="38"/>
      <c r="I1017" s="38"/>
      <c r="K1017" s="38"/>
    </row>
    <row r="1018" spans="1:11" x14ac:dyDescent="0.2">
      <c r="A1018" s="85"/>
      <c r="C1018" s="38"/>
      <c r="E1018" s="38"/>
      <c r="G1018" s="38"/>
      <c r="I1018" s="38"/>
      <c r="K1018" s="38"/>
    </row>
    <row r="1019" spans="1:11" x14ac:dyDescent="0.2">
      <c r="A1019" s="85"/>
      <c r="C1019" s="38"/>
      <c r="E1019" s="38"/>
      <c r="G1019" s="38"/>
      <c r="I1019" s="38"/>
      <c r="K1019" s="38"/>
    </row>
    <row r="1020" spans="1:11" x14ac:dyDescent="0.2">
      <c r="A1020" s="85"/>
      <c r="C1020" s="38"/>
      <c r="E1020" s="38"/>
      <c r="G1020" s="38"/>
      <c r="I1020" s="38"/>
      <c r="K1020" s="38"/>
    </row>
    <row r="1021" spans="1:11" x14ac:dyDescent="0.2">
      <c r="A1021" s="85"/>
      <c r="C1021" s="38"/>
      <c r="E1021" s="38"/>
      <c r="G1021" s="38"/>
      <c r="I1021" s="38"/>
      <c r="K1021" s="38"/>
    </row>
    <row r="1022" spans="1:11" x14ac:dyDescent="0.2">
      <c r="A1022" s="85"/>
      <c r="C1022" s="38"/>
      <c r="E1022" s="38"/>
      <c r="G1022" s="38"/>
      <c r="I1022" s="38"/>
      <c r="K1022" s="38"/>
    </row>
    <row r="1023" spans="1:11" x14ac:dyDescent="0.2">
      <c r="A1023" s="85"/>
      <c r="C1023" s="38"/>
      <c r="E1023" s="38"/>
      <c r="G1023" s="38"/>
      <c r="I1023" s="38"/>
      <c r="K1023" s="38"/>
    </row>
    <row r="1024" spans="1:11" x14ac:dyDescent="0.2">
      <c r="A1024" s="85"/>
      <c r="C1024" s="38"/>
      <c r="E1024" s="38"/>
      <c r="G1024" s="38"/>
      <c r="I1024" s="38"/>
      <c r="K1024" s="38"/>
    </row>
    <row r="1025" spans="1:11" x14ac:dyDescent="0.2">
      <c r="A1025" s="85"/>
      <c r="C1025" s="38"/>
      <c r="E1025" s="38"/>
      <c r="G1025" s="38"/>
      <c r="I1025" s="38"/>
      <c r="K1025" s="38"/>
    </row>
    <row r="1026" spans="1:11" x14ac:dyDescent="0.2">
      <c r="A1026" s="85"/>
      <c r="C1026" s="38"/>
      <c r="E1026" s="38"/>
      <c r="G1026" s="38"/>
      <c r="I1026" s="38"/>
      <c r="K1026" s="38"/>
    </row>
    <row r="1027" spans="1:11" x14ac:dyDescent="0.2">
      <c r="A1027" s="85"/>
      <c r="C1027" s="38"/>
      <c r="E1027" s="38"/>
      <c r="G1027" s="38"/>
      <c r="I1027" s="38"/>
      <c r="K1027" s="38"/>
    </row>
    <row r="1028" spans="1:11" x14ac:dyDescent="0.2">
      <c r="A1028" s="85"/>
      <c r="C1028" s="38"/>
      <c r="E1028" s="38"/>
      <c r="G1028" s="38"/>
      <c r="I1028" s="38"/>
      <c r="K1028" s="38"/>
    </row>
    <row r="1029" spans="1:11" x14ac:dyDescent="0.2">
      <c r="A1029" s="85"/>
      <c r="C1029" s="38"/>
      <c r="E1029" s="38"/>
      <c r="G1029" s="38"/>
      <c r="I1029" s="38"/>
      <c r="K1029" s="38"/>
    </row>
    <row r="1030" spans="1:11" x14ac:dyDescent="0.2">
      <c r="A1030" s="85"/>
      <c r="C1030" s="38"/>
      <c r="E1030" s="38"/>
      <c r="G1030" s="38"/>
      <c r="I1030" s="38"/>
      <c r="K1030" s="38"/>
    </row>
    <row r="1031" spans="1:11" x14ac:dyDescent="0.2">
      <c r="A1031" s="85"/>
      <c r="C1031" s="38"/>
      <c r="E1031" s="38"/>
      <c r="G1031" s="38"/>
      <c r="I1031" s="38"/>
      <c r="K1031" s="38"/>
    </row>
    <row r="1032" spans="1:11" x14ac:dyDescent="0.2">
      <c r="A1032" s="85"/>
      <c r="C1032" s="38"/>
      <c r="E1032" s="38"/>
      <c r="G1032" s="38"/>
      <c r="I1032" s="38"/>
      <c r="K1032" s="38"/>
    </row>
    <row r="1033" spans="1:11" x14ac:dyDescent="0.2">
      <c r="A1033" s="85"/>
      <c r="C1033" s="38"/>
      <c r="E1033" s="38"/>
      <c r="G1033" s="38"/>
      <c r="I1033" s="38"/>
      <c r="K1033" s="38"/>
    </row>
    <row r="1034" spans="1:11" x14ac:dyDescent="0.2">
      <c r="A1034" s="85"/>
      <c r="C1034" s="38"/>
      <c r="E1034" s="38"/>
      <c r="G1034" s="38"/>
      <c r="I1034" s="38"/>
      <c r="K1034" s="38"/>
    </row>
    <row r="1035" spans="1:11" x14ac:dyDescent="0.2">
      <c r="A1035" s="85"/>
      <c r="C1035" s="38"/>
      <c r="E1035" s="38"/>
      <c r="G1035" s="38"/>
      <c r="I1035" s="38"/>
      <c r="K1035" s="38"/>
    </row>
    <row r="1036" spans="1:11" x14ac:dyDescent="0.2">
      <c r="A1036" s="85"/>
      <c r="C1036" s="38"/>
      <c r="E1036" s="38"/>
      <c r="G1036" s="38"/>
      <c r="I1036" s="38"/>
      <c r="K1036" s="38"/>
    </row>
    <row r="1037" spans="1:11" x14ac:dyDescent="0.2">
      <c r="A1037" s="85"/>
      <c r="C1037" s="38"/>
      <c r="E1037" s="38"/>
      <c r="G1037" s="38"/>
      <c r="I1037" s="38"/>
      <c r="K1037" s="38"/>
    </row>
    <row r="1038" spans="1:11" x14ac:dyDescent="0.2">
      <c r="A1038" s="85"/>
      <c r="C1038" s="38"/>
      <c r="E1038" s="38"/>
      <c r="G1038" s="38"/>
      <c r="I1038" s="38"/>
      <c r="K1038" s="38"/>
    </row>
    <row r="1039" spans="1:11" x14ac:dyDescent="0.2">
      <c r="A1039" s="85"/>
      <c r="C1039" s="38"/>
      <c r="E1039" s="38"/>
      <c r="G1039" s="38"/>
      <c r="I1039" s="38"/>
      <c r="K1039" s="38"/>
    </row>
    <row r="1040" spans="1:11" x14ac:dyDescent="0.2">
      <c r="A1040" s="85"/>
      <c r="C1040" s="38"/>
      <c r="E1040" s="38"/>
      <c r="G1040" s="38"/>
      <c r="I1040" s="38"/>
      <c r="K1040" s="38"/>
    </row>
    <row r="1041" spans="1:11" x14ac:dyDescent="0.2">
      <c r="A1041" s="85"/>
      <c r="C1041" s="38"/>
      <c r="E1041" s="38"/>
      <c r="G1041" s="38"/>
      <c r="I1041" s="38"/>
      <c r="K1041" s="38"/>
    </row>
    <row r="1042" spans="1:11" x14ac:dyDescent="0.2">
      <c r="A1042" s="85"/>
      <c r="C1042" s="38"/>
      <c r="E1042" s="38"/>
      <c r="G1042" s="38"/>
      <c r="I1042" s="38"/>
      <c r="K1042" s="38"/>
    </row>
    <row r="1043" spans="1:11" x14ac:dyDescent="0.2">
      <c r="A1043" s="85"/>
      <c r="C1043" s="38"/>
      <c r="E1043" s="38"/>
      <c r="G1043" s="38"/>
      <c r="I1043" s="38"/>
      <c r="K1043" s="38"/>
    </row>
    <row r="1044" spans="1:11" x14ac:dyDescent="0.2">
      <c r="A1044" s="85"/>
      <c r="C1044" s="38"/>
      <c r="E1044" s="38"/>
      <c r="G1044" s="38"/>
      <c r="I1044" s="38"/>
      <c r="K1044" s="38"/>
    </row>
    <row r="1045" spans="1:11" x14ac:dyDescent="0.2">
      <c r="A1045" s="85"/>
      <c r="C1045" s="38"/>
      <c r="E1045" s="38"/>
      <c r="G1045" s="38"/>
      <c r="I1045" s="38"/>
      <c r="K1045" s="38"/>
    </row>
    <row r="1046" spans="1:11" x14ac:dyDescent="0.2">
      <c r="A1046" s="85"/>
      <c r="C1046" s="38"/>
      <c r="E1046" s="38"/>
      <c r="G1046" s="38"/>
      <c r="I1046" s="38"/>
      <c r="K1046" s="38"/>
    </row>
    <row r="1047" spans="1:11" x14ac:dyDescent="0.2">
      <c r="A1047" s="85"/>
      <c r="C1047" s="38"/>
      <c r="E1047" s="38"/>
      <c r="G1047" s="38"/>
      <c r="I1047" s="38"/>
      <c r="K1047" s="38"/>
    </row>
    <row r="1048" spans="1:11" x14ac:dyDescent="0.2">
      <c r="A1048" s="85"/>
      <c r="C1048" s="38"/>
      <c r="E1048" s="38"/>
      <c r="G1048" s="38"/>
      <c r="I1048" s="38"/>
      <c r="K1048" s="38"/>
    </row>
    <row r="1049" spans="1:11" x14ac:dyDescent="0.2">
      <c r="A1049" s="85"/>
      <c r="C1049" s="38"/>
      <c r="E1049" s="38"/>
      <c r="G1049" s="38"/>
      <c r="I1049" s="38"/>
      <c r="K1049" s="38"/>
    </row>
    <row r="1050" spans="1:11" x14ac:dyDescent="0.2">
      <c r="A1050" s="85"/>
      <c r="C1050" s="38"/>
      <c r="E1050" s="38"/>
      <c r="G1050" s="38"/>
      <c r="I1050" s="38"/>
      <c r="K1050" s="38"/>
    </row>
    <row r="1051" spans="1:11" x14ac:dyDescent="0.2">
      <c r="A1051" s="85"/>
      <c r="C1051" s="38"/>
      <c r="E1051" s="38"/>
      <c r="G1051" s="38"/>
      <c r="I1051" s="38"/>
      <c r="K1051" s="38"/>
    </row>
    <row r="1052" spans="1:11" x14ac:dyDescent="0.2">
      <c r="A1052" s="85"/>
      <c r="C1052" s="38"/>
      <c r="E1052" s="38"/>
      <c r="G1052" s="38"/>
      <c r="I1052" s="38"/>
      <c r="K1052" s="38"/>
    </row>
    <row r="1053" spans="1:11" x14ac:dyDescent="0.2">
      <c r="A1053" s="85"/>
      <c r="C1053" s="38"/>
      <c r="E1053" s="38"/>
      <c r="G1053" s="38"/>
      <c r="I1053" s="38"/>
      <c r="K1053" s="38"/>
    </row>
    <row r="1054" spans="1:11" x14ac:dyDescent="0.2">
      <c r="A1054" s="85"/>
      <c r="C1054" s="38"/>
      <c r="E1054" s="38"/>
      <c r="G1054" s="38"/>
      <c r="I1054" s="38"/>
      <c r="K1054" s="38"/>
    </row>
    <row r="1055" spans="1:11" x14ac:dyDescent="0.2">
      <c r="A1055" s="85"/>
      <c r="C1055" s="38"/>
      <c r="E1055" s="38"/>
      <c r="G1055" s="38"/>
      <c r="I1055" s="38"/>
      <c r="K1055" s="38"/>
    </row>
    <row r="1056" spans="1:11" x14ac:dyDescent="0.2">
      <c r="A1056" s="85"/>
      <c r="C1056" s="38"/>
      <c r="E1056" s="38"/>
      <c r="G1056" s="38"/>
      <c r="I1056" s="38"/>
      <c r="K1056" s="38"/>
    </row>
    <row r="1057" spans="1:11" x14ac:dyDescent="0.2">
      <c r="A1057" s="85"/>
      <c r="C1057" s="38"/>
      <c r="E1057" s="38"/>
      <c r="G1057" s="38"/>
      <c r="I1057" s="38"/>
      <c r="K1057" s="38"/>
    </row>
    <row r="1058" spans="1:11" x14ac:dyDescent="0.2">
      <c r="A1058" s="85"/>
      <c r="C1058" s="38"/>
      <c r="E1058" s="38"/>
      <c r="G1058" s="38"/>
      <c r="I1058" s="38"/>
      <c r="K1058" s="38"/>
    </row>
    <row r="1059" spans="1:11" x14ac:dyDescent="0.2">
      <c r="A1059" s="85"/>
      <c r="C1059" s="38"/>
      <c r="E1059" s="38"/>
      <c r="G1059" s="38"/>
      <c r="I1059" s="38"/>
      <c r="K1059" s="38"/>
    </row>
    <row r="1060" spans="1:11" x14ac:dyDescent="0.2">
      <c r="A1060" s="85"/>
      <c r="C1060" s="38"/>
      <c r="E1060" s="38"/>
      <c r="G1060" s="38"/>
      <c r="I1060" s="38"/>
      <c r="K1060" s="38"/>
    </row>
    <row r="1061" spans="1:11" x14ac:dyDescent="0.2">
      <c r="A1061" s="85"/>
      <c r="C1061" s="38"/>
      <c r="E1061" s="38"/>
      <c r="G1061" s="38"/>
      <c r="I1061" s="38"/>
      <c r="K1061" s="38"/>
    </row>
    <row r="1062" spans="1:11" x14ac:dyDescent="0.2">
      <c r="A1062" s="85"/>
      <c r="C1062" s="38"/>
      <c r="E1062" s="38"/>
      <c r="G1062" s="38"/>
      <c r="I1062" s="38"/>
      <c r="K1062" s="38"/>
    </row>
    <row r="1063" spans="1:11" x14ac:dyDescent="0.2">
      <c r="A1063" s="85"/>
      <c r="C1063" s="38"/>
      <c r="E1063" s="38"/>
      <c r="G1063" s="38"/>
      <c r="I1063" s="38"/>
      <c r="K1063" s="38"/>
    </row>
    <row r="1064" spans="1:11" x14ac:dyDescent="0.2">
      <c r="A1064" s="85"/>
      <c r="C1064" s="38"/>
      <c r="E1064" s="38"/>
      <c r="G1064" s="38"/>
      <c r="I1064" s="38"/>
      <c r="K1064" s="38"/>
    </row>
    <row r="1065" spans="1:11" x14ac:dyDescent="0.2">
      <c r="A1065" s="85"/>
      <c r="C1065" s="38"/>
      <c r="E1065" s="38"/>
      <c r="G1065" s="38"/>
      <c r="I1065" s="38"/>
      <c r="K1065" s="38"/>
    </row>
    <row r="1066" spans="1:11" x14ac:dyDescent="0.2">
      <c r="C1066" s="38"/>
      <c r="E1066" s="38"/>
      <c r="G1066" s="38"/>
      <c r="I1066" s="38"/>
      <c r="K1066" s="38"/>
    </row>
    <row r="1067" spans="1:11" x14ac:dyDescent="0.2">
      <c r="C1067" s="38"/>
      <c r="E1067" s="38"/>
      <c r="G1067" s="38"/>
      <c r="I1067" s="38"/>
      <c r="K1067" s="38"/>
    </row>
    <row r="1068" spans="1:11" x14ac:dyDescent="0.2">
      <c r="C1068" s="38"/>
      <c r="E1068" s="38"/>
      <c r="G1068" s="38"/>
      <c r="I1068" s="38"/>
      <c r="K1068" s="38"/>
    </row>
    <row r="1069" spans="1:11" x14ac:dyDescent="0.2">
      <c r="C1069" s="38"/>
      <c r="E1069" s="38"/>
      <c r="G1069" s="38"/>
      <c r="I1069" s="38"/>
      <c r="K1069" s="38"/>
    </row>
    <row r="1070" spans="1:11" x14ac:dyDescent="0.2">
      <c r="C1070" s="38"/>
      <c r="E1070" s="38"/>
      <c r="G1070" s="38"/>
      <c r="I1070" s="38"/>
      <c r="K1070" s="38"/>
    </row>
    <row r="1071" spans="1:11" x14ac:dyDescent="0.2">
      <c r="C1071" s="38"/>
      <c r="E1071" s="38"/>
      <c r="G1071" s="38"/>
      <c r="I1071" s="38"/>
      <c r="K1071" s="38"/>
    </row>
    <row r="1072" spans="1:11" x14ac:dyDescent="0.2">
      <c r="C1072" s="38"/>
      <c r="E1072" s="38"/>
      <c r="G1072" s="38"/>
      <c r="I1072" s="38"/>
      <c r="K1072" s="38"/>
    </row>
    <row r="1073" spans="3:11" x14ac:dyDescent="0.2">
      <c r="C1073" s="38"/>
      <c r="E1073" s="38"/>
      <c r="G1073" s="38"/>
      <c r="I1073" s="38"/>
      <c r="K1073" s="38"/>
    </row>
    <row r="1074" spans="3:11" x14ac:dyDescent="0.2">
      <c r="C1074" s="38"/>
      <c r="E1074" s="38"/>
      <c r="G1074" s="38"/>
      <c r="I1074" s="38"/>
      <c r="K1074" s="38"/>
    </row>
    <row r="1075" spans="3:11" x14ac:dyDescent="0.2">
      <c r="C1075" s="38"/>
      <c r="E1075" s="38"/>
      <c r="G1075" s="38"/>
      <c r="I1075" s="38"/>
      <c r="K1075" s="38"/>
    </row>
    <row r="1076" spans="3:11" x14ac:dyDescent="0.2">
      <c r="C1076" s="38"/>
      <c r="E1076" s="38"/>
      <c r="G1076" s="38"/>
      <c r="I1076" s="38"/>
      <c r="K1076" s="38"/>
    </row>
    <row r="1077" spans="3:11" x14ac:dyDescent="0.2">
      <c r="C1077" s="38"/>
      <c r="E1077" s="38"/>
      <c r="G1077" s="38"/>
      <c r="I1077" s="38"/>
      <c r="K1077" s="38"/>
    </row>
    <row r="1078" spans="3:11" x14ac:dyDescent="0.2">
      <c r="C1078" s="38"/>
      <c r="E1078" s="38"/>
      <c r="G1078" s="38"/>
      <c r="I1078" s="38"/>
      <c r="K1078" s="38"/>
    </row>
    <row r="1079" spans="3:11" x14ac:dyDescent="0.2">
      <c r="C1079" s="38"/>
      <c r="E1079" s="38"/>
      <c r="G1079" s="38"/>
      <c r="I1079" s="38"/>
      <c r="K1079" s="38"/>
    </row>
    <row r="1080" spans="3:11" x14ac:dyDescent="0.2">
      <c r="C1080" s="38"/>
      <c r="E1080" s="38"/>
      <c r="G1080" s="38"/>
      <c r="I1080" s="38"/>
      <c r="K1080" s="38"/>
    </row>
    <row r="1081" spans="3:11" x14ac:dyDescent="0.2">
      <c r="C1081" s="38"/>
      <c r="E1081" s="38"/>
      <c r="G1081" s="38"/>
      <c r="I1081" s="38"/>
      <c r="K1081" s="38"/>
    </row>
    <row r="1082" spans="3:11" x14ac:dyDescent="0.2">
      <c r="C1082" s="38"/>
      <c r="E1082" s="38"/>
      <c r="G1082" s="38"/>
      <c r="I1082" s="38"/>
      <c r="K1082" s="38"/>
    </row>
    <row r="1083" spans="3:11" x14ac:dyDescent="0.2">
      <c r="C1083" s="38"/>
      <c r="E1083" s="38"/>
      <c r="G1083" s="38"/>
      <c r="I1083" s="38"/>
      <c r="K1083" s="38"/>
    </row>
    <row r="1084" spans="3:11" x14ac:dyDescent="0.2">
      <c r="C1084" s="38"/>
      <c r="E1084" s="38"/>
      <c r="G1084" s="38"/>
      <c r="I1084" s="38"/>
      <c r="K1084" s="38"/>
    </row>
    <row r="1085" spans="3:11" x14ac:dyDescent="0.2">
      <c r="C1085" s="38"/>
      <c r="E1085" s="38"/>
      <c r="G1085" s="38"/>
      <c r="I1085" s="38"/>
      <c r="K1085" s="38"/>
    </row>
    <row r="1086" spans="3:11" x14ac:dyDescent="0.2">
      <c r="C1086" s="38"/>
      <c r="E1086" s="38"/>
      <c r="G1086" s="38"/>
      <c r="I1086" s="38"/>
      <c r="K1086" s="38"/>
    </row>
    <row r="1087" spans="3:11" x14ac:dyDescent="0.2">
      <c r="C1087" s="38"/>
      <c r="E1087" s="38"/>
      <c r="G1087" s="38"/>
      <c r="I1087" s="38"/>
      <c r="K1087" s="38"/>
    </row>
    <row r="1088" spans="3:11" x14ac:dyDescent="0.2">
      <c r="C1088" s="38"/>
      <c r="E1088" s="38"/>
      <c r="G1088" s="38"/>
      <c r="I1088" s="38"/>
      <c r="K1088" s="38"/>
    </row>
    <row r="1089" spans="3:11" x14ac:dyDescent="0.2">
      <c r="C1089" s="38"/>
      <c r="E1089" s="38"/>
      <c r="G1089" s="38"/>
      <c r="I1089" s="38"/>
      <c r="K1089" s="38"/>
    </row>
    <row r="1090" spans="3:11" x14ac:dyDescent="0.2">
      <c r="C1090" s="38"/>
      <c r="E1090" s="38"/>
      <c r="G1090" s="38"/>
      <c r="I1090" s="38"/>
      <c r="K1090" s="38"/>
    </row>
    <row r="1091" spans="3:11" x14ac:dyDescent="0.2">
      <c r="C1091" s="38"/>
      <c r="E1091" s="38"/>
      <c r="G1091" s="38"/>
      <c r="I1091" s="38"/>
      <c r="K1091" s="38"/>
    </row>
    <row r="1092" spans="3:11" x14ac:dyDescent="0.2">
      <c r="C1092" s="38"/>
      <c r="E1092" s="38"/>
      <c r="G1092" s="38"/>
      <c r="I1092" s="38"/>
      <c r="K1092" s="38"/>
    </row>
    <row r="1093" spans="3:11" x14ac:dyDescent="0.2">
      <c r="C1093" s="38"/>
      <c r="E1093" s="38"/>
      <c r="G1093" s="38"/>
      <c r="I1093" s="38"/>
      <c r="K1093" s="38"/>
    </row>
    <row r="1094" spans="3:11" x14ac:dyDescent="0.2">
      <c r="C1094" s="38"/>
      <c r="E1094" s="38"/>
      <c r="G1094" s="38"/>
      <c r="I1094" s="38"/>
      <c r="K1094" s="38"/>
    </row>
    <row r="1095" spans="3:11" x14ac:dyDescent="0.2">
      <c r="C1095" s="38"/>
      <c r="E1095" s="38"/>
      <c r="G1095" s="38"/>
      <c r="I1095" s="38"/>
      <c r="K1095" s="38"/>
    </row>
    <row r="1096" spans="3:11" x14ac:dyDescent="0.2">
      <c r="C1096" s="38"/>
      <c r="E1096" s="38"/>
      <c r="G1096" s="38"/>
      <c r="I1096" s="38"/>
      <c r="K1096" s="38"/>
    </row>
    <row r="1097" spans="3:11" x14ac:dyDescent="0.2">
      <c r="C1097" s="38"/>
      <c r="E1097" s="38"/>
      <c r="G1097" s="38"/>
      <c r="I1097" s="38"/>
      <c r="K1097" s="38"/>
    </row>
    <row r="1098" spans="3:11" x14ac:dyDescent="0.2">
      <c r="C1098" s="38"/>
      <c r="E1098" s="38"/>
      <c r="G1098" s="38"/>
      <c r="I1098" s="38"/>
      <c r="K1098" s="38"/>
    </row>
    <row r="1099" spans="3:11" x14ac:dyDescent="0.2">
      <c r="C1099" s="38"/>
      <c r="E1099" s="38"/>
      <c r="G1099" s="38"/>
      <c r="I1099" s="38"/>
      <c r="K1099" s="38"/>
    </row>
    <row r="1100" spans="3:11" x14ac:dyDescent="0.2">
      <c r="C1100" s="38"/>
      <c r="E1100" s="38"/>
      <c r="G1100" s="38"/>
      <c r="I1100" s="38"/>
      <c r="K1100" s="38"/>
    </row>
    <row r="1101" spans="3:11" x14ac:dyDescent="0.2">
      <c r="C1101" s="38"/>
      <c r="E1101" s="38"/>
      <c r="G1101" s="38"/>
      <c r="I1101" s="38"/>
      <c r="K1101" s="38"/>
    </row>
    <row r="1102" spans="3:11" x14ac:dyDescent="0.2">
      <c r="C1102" s="38"/>
      <c r="E1102" s="38"/>
      <c r="G1102" s="38"/>
      <c r="I1102" s="38"/>
      <c r="K1102" s="38"/>
    </row>
    <row r="1103" spans="3:11" x14ac:dyDescent="0.2">
      <c r="C1103" s="38"/>
      <c r="E1103" s="38"/>
      <c r="G1103" s="38"/>
      <c r="I1103" s="38"/>
      <c r="K1103" s="38"/>
    </row>
    <row r="1104" spans="3:11" x14ac:dyDescent="0.2">
      <c r="C1104" s="38"/>
      <c r="E1104" s="38"/>
      <c r="G1104" s="38"/>
      <c r="I1104" s="38"/>
      <c r="K1104" s="38"/>
    </row>
    <row r="1105" spans="3:11" x14ac:dyDescent="0.2">
      <c r="C1105" s="38"/>
      <c r="E1105" s="38"/>
      <c r="G1105" s="38"/>
      <c r="I1105" s="38"/>
      <c r="K1105" s="38"/>
    </row>
    <row r="1106" spans="3:11" x14ac:dyDescent="0.2">
      <c r="C1106" s="38"/>
      <c r="E1106" s="38"/>
      <c r="G1106" s="38"/>
      <c r="I1106" s="38"/>
      <c r="K1106" s="38"/>
    </row>
    <row r="1107" spans="3:11" x14ac:dyDescent="0.2">
      <c r="C1107" s="38"/>
      <c r="E1107" s="38"/>
      <c r="G1107" s="38"/>
      <c r="I1107" s="38"/>
      <c r="K1107" s="38"/>
    </row>
    <row r="1108" spans="3:11" x14ac:dyDescent="0.2">
      <c r="C1108" s="38"/>
      <c r="E1108" s="38"/>
      <c r="G1108" s="38"/>
      <c r="I1108" s="38"/>
      <c r="K1108" s="38"/>
    </row>
    <row r="1109" spans="3:11" x14ac:dyDescent="0.2">
      <c r="C1109" s="38"/>
      <c r="E1109" s="38"/>
      <c r="G1109" s="38"/>
      <c r="I1109" s="38"/>
      <c r="K1109" s="38"/>
    </row>
    <row r="1110" spans="3:11" x14ac:dyDescent="0.2">
      <c r="C1110" s="38"/>
      <c r="E1110" s="38"/>
      <c r="G1110" s="38"/>
      <c r="I1110" s="38"/>
      <c r="K1110" s="38"/>
    </row>
    <row r="1111" spans="3:11" x14ac:dyDescent="0.2">
      <c r="C1111" s="38"/>
      <c r="E1111" s="38"/>
      <c r="G1111" s="38"/>
      <c r="I1111" s="38"/>
      <c r="K1111" s="38"/>
    </row>
    <row r="1112" spans="3:11" x14ac:dyDescent="0.2">
      <c r="C1112" s="38"/>
      <c r="E1112" s="38"/>
      <c r="G1112" s="38"/>
      <c r="I1112" s="38"/>
      <c r="K1112" s="38"/>
    </row>
    <row r="1113" spans="3:11" x14ac:dyDescent="0.2">
      <c r="C1113" s="38"/>
      <c r="E1113" s="38"/>
      <c r="G1113" s="38"/>
      <c r="I1113" s="38"/>
      <c r="K1113" s="38"/>
    </row>
    <row r="1114" spans="3:11" x14ac:dyDescent="0.2">
      <c r="C1114" s="38"/>
      <c r="E1114" s="38"/>
      <c r="G1114" s="38"/>
      <c r="I1114" s="38"/>
      <c r="K1114" s="38"/>
    </row>
    <row r="1115" spans="3:11" x14ac:dyDescent="0.2">
      <c r="C1115" s="38"/>
      <c r="E1115" s="38"/>
      <c r="G1115" s="38"/>
      <c r="I1115" s="38"/>
      <c r="K1115" s="38"/>
    </row>
    <row r="1116" spans="3:11" x14ac:dyDescent="0.2">
      <c r="C1116" s="38"/>
      <c r="E1116" s="38"/>
      <c r="G1116" s="38"/>
      <c r="I1116" s="38"/>
      <c r="K1116" s="38"/>
    </row>
    <row r="1117" spans="3:11" x14ac:dyDescent="0.2">
      <c r="C1117" s="38"/>
      <c r="E1117" s="38"/>
      <c r="G1117" s="38"/>
      <c r="I1117" s="38"/>
      <c r="K1117" s="38"/>
    </row>
    <row r="1118" spans="3:11" x14ac:dyDescent="0.2">
      <c r="C1118" s="38"/>
      <c r="E1118" s="38"/>
      <c r="G1118" s="38"/>
      <c r="I1118" s="38"/>
      <c r="K1118" s="38"/>
    </row>
    <row r="1119" spans="3:11" x14ac:dyDescent="0.2">
      <c r="C1119" s="38"/>
      <c r="E1119" s="38"/>
      <c r="G1119" s="38"/>
      <c r="I1119" s="38"/>
      <c r="K1119" s="38"/>
    </row>
    <row r="1120" spans="3:11" x14ac:dyDescent="0.2">
      <c r="C1120" s="38"/>
      <c r="E1120" s="38"/>
      <c r="G1120" s="38"/>
      <c r="I1120" s="38"/>
      <c r="K1120" s="38"/>
    </row>
    <row r="1121" spans="3:11" x14ac:dyDescent="0.2">
      <c r="C1121" s="38"/>
      <c r="E1121" s="38"/>
      <c r="G1121" s="38"/>
      <c r="I1121" s="38"/>
      <c r="K1121" s="38"/>
    </row>
    <row r="1122" spans="3:11" x14ac:dyDescent="0.2">
      <c r="C1122" s="38"/>
      <c r="E1122" s="38"/>
      <c r="G1122" s="38"/>
      <c r="I1122" s="38"/>
      <c r="K1122" s="38"/>
    </row>
    <row r="1123" spans="3:11" x14ac:dyDescent="0.2">
      <c r="C1123" s="38"/>
      <c r="E1123" s="38"/>
      <c r="G1123" s="38"/>
      <c r="I1123" s="38"/>
      <c r="K1123" s="38"/>
    </row>
    <row r="1124" spans="3:11" x14ac:dyDescent="0.2">
      <c r="C1124" s="38"/>
      <c r="E1124" s="38"/>
      <c r="G1124" s="38"/>
      <c r="I1124" s="38"/>
      <c r="K1124" s="38"/>
    </row>
    <row r="1125" spans="3:11" x14ac:dyDescent="0.2">
      <c r="C1125" s="38"/>
      <c r="E1125" s="38"/>
      <c r="G1125" s="38"/>
      <c r="I1125" s="38"/>
      <c r="K1125" s="38"/>
    </row>
    <row r="1126" spans="3:11" x14ac:dyDescent="0.2">
      <c r="C1126" s="38"/>
      <c r="E1126" s="38"/>
      <c r="G1126" s="38"/>
      <c r="I1126" s="38"/>
      <c r="K1126" s="38"/>
    </row>
    <row r="1127" spans="3:11" x14ac:dyDescent="0.2">
      <c r="C1127" s="38"/>
      <c r="E1127" s="38"/>
      <c r="G1127" s="38"/>
      <c r="I1127" s="38"/>
      <c r="K1127" s="38"/>
    </row>
    <row r="1128" spans="3:11" x14ac:dyDescent="0.2">
      <c r="C1128" s="38"/>
      <c r="E1128" s="38"/>
      <c r="G1128" s="38"/>
      <c r="I1128" s="38"/>
      <c r="K1128" s="38"/>
    </row>
    <row r="1129" spans="3:11" x14ac:dyDescent="0.2">
      <c r="C1129" s="38"/>
      <c r="E1129" s="38"/>
      <c r="G1129" s="38"/>
      <c r="I1129" s="38"/>
      <c r="K1129" s="38"/>
    </row>
    <row r="1130" spans="3:11" x14ac:dyDescent="0.2">
      <c r="C1130" s="38"/>
      <c r="E1130" s="38"/>
      <c r="G1130" s="38"/>
      <c r="I1130" s="38"/>
      <c r="K1130" s="38"/>
    </row>
    <row r="1131" spans="3:11" x14ac:dyDescent="0.2">
      <c r="C1131" s="38"/>
      <c r="E1131" s="38"/>
      <c r="G1131" s="38"/>
      <c r="I1131" s="38"/>
      <c r="K1131" s="38"/>
    </row>
    <row r="1132" spans="3:11" x14ac:dyDescent="0.2">
      <c r="C1132" s="38"/>
      <c r="E1132" s="38"/>
      <c r="G1132" s="38"/>
      <c r="I1132" s="38"/>
      <c r="K1132" s="38"/>
    </row>
    <row r="1133" spans="3:11" x14ac:dyDescent="0.2">
      <c r="C1133" s="38"/>
      <c r="E1133" s="38"/>
      <c r="G1133" s="38"/>
      <c r="I1133" s="38"/>
      <c r="K1133" s="38"/>
    </row>
    <row r="1134" spans="3:11" x14ac:dyDescent="0.2">
      <c r="C1134" s="38"/>
      <c r="E1134" s="38"/>
      <c r="G1134" s="38"/>
      <c r="I1134" s="38"/>
      <c r="K1134" s="38"/>
    </row>
    <row r="1135" spans="3:11" x14ac:dyDescent="0.2">
      <c r="C1135" s="38"/>
      <c r="E1135" s="38"/>
      <c r="G1135" s="38"/>
      <c r="I1135" s="38"/>
      <c r="K1135" s="38"/>
    </row>
    <row r="1136" spans="3:11" x14ac:dyDescent="0.2">
      <c r="C1136" s="38"/>
      <c r="E1136" s="38"/>
      <c r="G1136" s="38"/>
      <c r="I1136" s="38"/>
      <c r="K1136" s="38"/>
    </row>
    <row r="1137" spans="3:11" x14ac:dyDescent="0.2">
      <c r="C1137" s="38"/>
      <c r="E1137" s="38"/>
      <c r="G1137" s="38"/>
      <c r="I1137" s="38"/>
      <c r="K1137" s="38"/>
    </row>
    <row r="1138" spans="3:11" x14ac:dyDescent="0.2">
      <c r="C1138" s="38"/>
      <c r="E1138" s="38"/>
      <c r="G1138" s="38"/>
      <c r="I1138" s="38"/>
      <c r="K1138" s="38"/>
    </row>
    <row r="1139" spans="3:11" x14ac:dyDescent="0.2">
      <c r="C1139" s="38"/>
      <c r="E1139" s="38"/>
      <c r="G1139" s="38"/>
      <c r="I1139" s="38"/>
      <c r="K1139" s="38"/>
    </row>
    <row r="1140" spans="3:11" x14ac:dyDescent="0.2">
      <c r="C1140" s="38"/>
      <c r="E1140" s="38"/>
      <c r="G1140" s="38"/>
      <c r="I1140" s="38"/>
      <c r="K1140" s="38"/>
    </row>
    <row r="1141" spans="3:11" x14ac:dyDescent="0.2">
      <c r="C1141" s="38"/>
      <c r="E1141" s="38"/>
      <c r="G1141" s="38"/>
      <c r="I1141" s="38"/>
      <c r="K1141" s="38"/>
    </row>
    <row r="1142" spans="3:11" x14ac:dyDescent="0.2">
      <c r="C1142" s="38"/>
      <c r="E1142" s="38"/>
      <c r="G1142" s="38"/>
      <c r="I1142" s="38"/>
      <c r="K1142" s="38"/>
    </row>
    <row r="1143" spans="3:11" x14ac:dyDescent="0.2">
      <c r="C1143" s="38"/>
      <c r="E1143" s="38"/>
      <c r="G1143" s="38"/>
      <c r="I1143" s="38"/>
      <c r="K1143" s="38"/>
    </row>
    <row r="1144" spans="3:11" x14ac:dyDescent="0.2">
      <c r="C1144" s="38"/>
      <c r="E1144" s="38"/>
      <c r="G1144" s="38"/>
      <c r="I1144" s="38"/>
      <c r="K1144" s="38"/>
    </row>
    <row r="1145" spans="3:11" x14ac:dyDescent="0.2">
      <c r="C1145" s="38"/>
      <c r="E1145" s="38"/>
      <c r="G1145" s="38"/>
      <c r="I1145" s="38"/>
      <c r="K1145" s="38"/>
    </row>
    <row r="1146" spans="3:11" x14ac:dyDescent="0.2">
      <c r="C1146" s="38"/>
      <c r="E1146" s="38"/>
      <c r="G1146" s="38"/>
      <c r="I1146" s="38"/>
      <c r="K1146" s="38"/>
    </row>
    <row r="1147" spans="3:11" x14ac:dyDescent="0.2">
      <c r="C1147" s="38"/>
      <c r="E1147" s="38"/>
      <c r="G1147" s="38"/>
      <c r="I1147" s="38"/>
      <c r="K1147" s="38"/>
    </row>
    <row r="1148" spans="3:11" x14ac:dyDescent="0.2">
      <c r="C1148" s="38"/>
      <c r="E1148" s="38"/>
      <c r="G1148" s="38"/>
      <c r="I1148" s="38"/>
      <c r="K1148" s="38"/>
    </row>
    <row r="1149" spans="3:11" x14ac:dyDescent="0.2">
      <c r="C1149" s="38"/>
      <c r="E1149" s="38"/>
      <c r="G1149" s="38"/>
      <c r="I1149" s="38"/>
      <c r="K1149" s="38"/>
    </row>
    <row r="1150" spans="3:11" x14ac:dyDescent="0.2">
      <c r="C1150" s="38"/>
      <c r="E1150" s="38"/>
      <c r="G1150" s="38"/>
      <c r="I1150" s="38"/>
      <c r="K1150" s="38"/>
    </row>
    <row r="1151" spans="3:11" x14ac:dyDescent="0.2">
      <c r="C1151" s="38"/>
      <c r="E1151" s="38"/>
      <c r="G1151" s="38"/>
      <c r="I1151" s="38"/>
      <c r="K1151" s="38"/>
    </row>
    <row r="1152" spans="3:11" x14ac:dyDescent="0.2">
      <c r="C1152" s="38"/>
      <c r="E1152" s="38"/>
      <c r="G1152" s="38"/>
      <c r="I1152" s="38"/>
      <c r="K1152" s="38"/>
    </row>
    <row r="1153" spans="3:11" x14ac:dyDescent="0.2">
      <c r="C1153" s="38"/>
      <c r="E1153" s="38"/>
      <c r="G1153" s="38"/>
      <c r="I1153" s="38"/>
      <c r="K1153" s="38"/>
    </row>
    <row r="1154" spans="3:11" x14ac:dyDescent="0.2">
      <c r="C1154" s="38"/>
      <c r="E1154" s="38"/>
      <c r="G1154" s="38"/>
      <c r="I1154" s="38"/>
      <c r="K1154" s="38"/>
    </row>
    <row r="1155" spans="3:11" x14ac:dyDescent="0.2">
      <c r="C1155" s="38"/>
      <c r="E1155" s="38"/>
      <c r="G1155" s="38"/>
      <c r="I1155" s="38"/>
      <c r="K1155" s="38"/>
    </row>
    <row r="1156" spans="3:11" x14ac:dyDescent="0.2">
      <c r="C1156" s="38"/>
      <c r="E1156" s="38"/>
      <c r="G1156" s="38"/>
      <c r="I1156" s="38"/>
      <c r="K1156" s="38"/>
    </row>
    <row r="1157" spans="3:11" x14ac:dyDescent="0.2">
      <c r="C1157" s="38"/>
      <c r="E1157" s="38"/>
      <c r="G1157" s="38"/>
      <c r="I1157" s="38"/>
      <c r="K1157" s="38"/>
    </row>
    <row r="1158" spans="3:11" x14ac:dyDescent="0.2">
      <c r="C1158" s="38"/>
      <c r="E1158" s="38"/>
      <c r="G1158" s="38"/>
      <c r="I1158" s="38"/>
      <c r="K1158" s="38"/>
    </row>
    <row r="1159" spans="3:11" x14ac:dyDescent="0.2">
      <c r="C1159" s="38"/>
      <c r="E1159" s="38"/>
      <c r="G1159" s="38"/>
      <c r="I1159" s="38"/>
      <c r="K1159" s="38"/>
    </row>
    <row r="1160" spans="3:11" x14ac:dyDescent="0.2">
      <c r="C1160" s="38"/>
      <c r="E1160" s="38"/>
      <c r="G1160" s="38"/>
      <c r="I1160" s="38"/>
      <c r="K1160" s="38"/>
    </row>
    <row r="1161" spans="3:11" x14ac:dyDescent="0.2">
      <c r="C1161" s="38"/>
      <c r="E1161" s="38"/>
      <c r="G1161" s="38"/>
      <c r="I1161" s="38"/>
      <c r="K1161" s="38"/>
    </row>
    <row r="1162" spans="3:11" x14ac:dyDescent="0.2">
      <c r="C1162" s="38"/>
      <c r="E1162" s="38"/>
      <c r="G1162" s="38"/>
      <c r="I1162" s="38"/>
      <c r="K1162" s="38"/>
    </row>
    <row r="1163" spans="3:11" x14ac:dyDescent="0.2">
      <c r="C1163" s="38"/>
      <c r="E1163" s="38"/>
      <c r="G1163" s="38"/>
      <c r="I1163" s="38"/>
      <c r="K1163" s="38"/>
    </row>
    <row r="1164" spans="3:11" x14ac:dyDescent="0.2">
      <c r="C1164" s="38"/>
      <c r="E1164" s="38"/>
      <c r="G1164" s="38"/>
      <c r="I1164" s="38"/>
      <c r="K1164" s="38"/>
    </row>
    <row r="1165" spans="3:11" x14ac:dyDescent="0.2">
      <c r="C1165" s="38"/>
      <c r="E1165" s="38"/>
      <c r="G1165" s="38"/>
      <c r="I1165" s="38"/>
      <c r="K1165" s="38"/>
    </row>
    <row r="1166" spans="3:11" x14ac:dyDescent="0.2">
      <c r="C1166" s="38"/>
      <c r="E1166" s="38"/>
      <c r="G1166" s="38"/>
      <c r="I1166" s="38"/>
      <c r="K1166" s="38"/>
    </row>
    <row r="1167" spans="3:11" x14ac:dyDescent="0.2">
      <c r="C1167" s="38"/>
      <c r="E1167" s="38"/>
      <c r="G1167" s="38"/>
      <c r="I1167" s="38"/>
      <c r="K1167" s="38"/>
    </row>
    <row r="1168" spans="3:11" x14ac:dyDescent="0.2">
      <c r="C1168" s="38"/>
      <c r="E1168" s="38"/>
      <c r="G1168" s="38"/>
      <c r="I1168" s="38"/>
      <c r="K1168" s="38"/>
    </row>
    <row r="1169" spans="3:11" x14ac:dyDescent="0.2">
      <c r="C1169" s="38"/>
      <c r="E1169" s="38"/>
      <c r="G1169" s="38"/>
      <c r="I1169" s="38"/>
      <c r="K1169" s="38"/>
    </row>
    <row r="1170" spans="3:11" x14ac:dyDescent="0.2">
      <c r="C1170" s="38"/>
      <c r="E1170" s="38"/>
      <c r="G1170" s="38"/>
      <c r="I1170" s="38"/>
      <c r="K1170" s="38"/>
    </row>
    <row r="1171" spans="3:11" x14ac:dyDescent="0.2">
      <c r="C1171" s="38"/>
      <c r="E1171" s="38"/>
      <c r="G1171" s="38"/>
      <c r="I1171" s="38"/>
      <c r="K1171" s="38"/>
    </row>
    <row r="1172" spans="3:11" x14ac:dyDescent="0.2">
      <c r="C1172" s="38"/>
      <c r="E1172" s="38"/>
      <c r="G1172" s="38"/>
      <c r="I1172" s="38"/>
      <c r="K1172" s="38"/>
    </row>
    <row r="1173" spans="3:11" x14ac:dyDescent="0.2">
      <c r="C1173" s="38"/>
      <c r="E1173" s="38"/>
      <c r="G1173" s="38"/>
      <c r="I1173" s="38"/>
      <c r="K1173" s="38"/>
    </row>
    <row r="1174" spans="3:11" x14ac:dyDescent="0.2">
      <c r="C1174" s="38"/>
      <c r="E1174" s="38"/>
      <c r="G1174" s="38"/>
      <c r="I1174" s="38"/>
      <c r="K1174" s="38"/>
    </row>
    <row r="1175" spans="3:11" x14ac:dyDescent="0.2">
      <c r="C1175" s="38"/>
      <c r="E1175" s="38"/>
      <c r="G1175" s="38"/>
      <c r="I1175" s="38"/>
      <c r="K1175" s="38"/>
    </row>
    <row r="1176" spans="3:11" x14ac:dyDescent="0.2">
      <c r="C1176" s="38"/>
      <c r="E1176" s="38"/>
      <c r="G1176" s="38"/>
      <c r="I1176" s="38"/>
      <c r="K1176" s="38"/>
    </row>
    <row r="1177" spans="3:11" x14ac:dyDescent="0.2">
      <c r="C1177" s="38"/>
      <c r="E1177" s="38"/>
      <c r="G1177" s="38"/>
      <c r="I1177" s="38"/>
      <c r="K1177" s="38"/>
    </row>
    <row r="1178" spans="3:11" x14ac:dyDescent="0.2">
      <c r="C1178" s="38"/>
      <c r="E1178" s="38"/>
      <c r="G1178" s="38"/>
      <c r="I1178" s="38"/>
      <c r="K1178" s="38"/>
    </row>
    <row r="1179" spans="3:11" x14ac:dyDescent="0.2">
      <c r="C1179" s="38"/>
      <c r="E1179" s="38"/>
      <c r="G1179" s="38"/>
      <c r="I1179" s="38"/>
      <c r="K1179" s="38"/>
    </row>
    <row r="1180" spans="3:11" x14ac:dyDescent="0.2">
      <c r="C1180" s="38"/>
      <c r="E1180" s="38"/>
      <c r="G1180" s="38"/>
      <c r="I1180" s="38"/>
      <c r="K1180" s="38"/>
    </row>
    <row r="1181" spans="3:11" x14ac:dyDescent="0.2">
      <c r="C1181" s="38"/>
      <c r="E1181" s="38"/>
      <c r="G1181" s="38"/>
      <c r="I1181" s="38"/>
      <c r="K1181" s="38"/>
    </row>
    <row r="1182" spans="3:11" x14ac:dyDescent="0.2">
      <c r="C1182" s="38"/>
      <c r="E1182" s="38"/>
      <c r="G1182" s="38"/>
      <c r="I1182" s="38"/>
      <c r="K1182" s="38"/>
    </row>
    <row r="1183" spans="3:11" x14ac:dyDescent="0.2">
      <c r="C1183" s="38"/>
      <c r="E1183" s="38"/>
      <c r="G1183" s="38"/>
      <c r="I1183" s="38"/>
      <c r="K1183" s="38"/>
    </row>
    <row r="1184" spans="3:11" x14ac:dyDescent="0.2">
      <c r="C1184" s="38"/>
      <c r="E1184" s="38"/>
      <c r="G1184" s="38"/>
      <c r="I1184" s="38"/>
      <c r="K1184" s="38"/>
    </row>
    <row r="1185" spans="3:11" x14ac:dyDescent="0.2">
      <c r="C1185" s="38"/>
      <c r="E1185" s="38"/>
      <c r="G1185" s="38"/>
      <c r="I1185" s="38"/>
      <c r="K1185" s="38"/>
    </row>
    <row r="1186" spans="3:11" x14ac:dyDescent="0.2">
      <c r="C1186" s="38"/>
      <c r="E1186" s="38"/>
      <c r="G1186" s="38"/>
      <c r="I1186" s="38"/>
      <c r="K1186" s="38"/>
    </row>
    <row r="1187" spans="3:11" x14ac:dyDescent="0.2">
      <c r="C1187" s="38"/>
      <c r="E1187" s="38"/>
      <c r="G1187" s="38"/>
      <c r="I1187" s="38"/>
      <c r="K1187" s="38"/>
    </row>
    <row r="1188" spans="3:11" x14ac:dyDescent="0.2">
      <c r="C1188" s="38"/>
      <c r="E1188" s="38"/>
      <c r="G1188" s="38"/>
      <c r="I1188" s="38"/>
      <c r="K1188" s="38"/>
    </row>
    <row r="1189" spans="3:11" x14ac:dyDescent="0.2">
      <c r="C1189" s="38"/>
      <c r="E1189" s="38"/>
      <c r="G1189" s="38"/>
      <c r="I1189" s="38"/>
      <c r="K1189" s="38"/>
    </row>
    <row r="1190" spans="3:11" x14ac:dyDescent="0.2">
      <c r="C1190" s="38"/>
      <c r="E1190" s="38"/>
      <c r="G1190" s="38"/>
      <c r="I1190" s="38"/>
      <c r="K1190" s="38"/>
    </row>
    <row r="1191" spans="3:11" x14ac:dyDescent="0.2">
      <c r="C1191" s="38"/>
      <c r="E1191" s="38"/>
      <c r="G1191" s="38"/>
      <c r="I1191" s="38"/>
      <c r="K1191" s="38"/>
    </row>
    <row r="1192" spans="3:11" x14ac:dyDescent="0.2">
      <c r="C1192" s="38"/>
      <c r="E1192" s="38"/>
      <c r="G1192" s="38"/>
      <c r="I1192" s="38"/>
      <c r="K1192" s="38"/>
    </row>
    <row r="1193" spans="3:11" x14ac:dyDescent="0.2">
      <c r="C1193" s="38"/>
      <c r="E1193" s="38"/>
      <c r="G1193" s="38"/>
      <c r="I1193" s="38"/>
      <c r="K1193" s="38"/>
    </row>
    <row r="1194" spans="3:11" x14ac:dyDescent="0.2">
      <c r="C1194" s="38"/>
      <c r="E1194" s="38"/>
      <c r="G1194" s="38"/>
      <c r="I1194" s="38"/>
      <c r="K1194" s="38"/>
    </row>
    <row r="1195" spans="3:11" x14ac:dyDescent="0.2">
      <c r="C1195" s="38"/>
      <c r="E1195" s="38"/>
      <c r="G1195" s="38"/>
      <c r="I1195" s="38"/>
      <c r="K1195" s="38"/>
    </row>
    <row r="1196" spans="3:11" x14ac:dyDescent="0.2">
      <c r="C1196" s="38"/>
      <c r="E1196" s="38"/>
      <c r="G1196" s="38"/>
      <c r="I1196" s="38"/>
      <c r="K1196" s="38"/>
    </row>
    <row r="1197" spans="3:11" x14ac:dyDescent="0.2">
      <c r="C1197" s="38"/>
      <c r="E1197" s="38"/>
      <c r="G1197" s="38"/>
      <c r="I1197" s="38"/>
      <c r="K1197" s="38"/>
    </row>
    <row r="1198" spans="3:11" x14ac:dyDescent="0.2">
      <c r="C1198" s="38"/>
      <c r="E1198" s="38"/>
      <c r="G1198" s="38"/>
      <c r="I1198" s="38"/>
      <c r="K1198" s="38"/>
    </row>
    <row r="1199" spans="3:11" x14ac:dyDescent="0.2">
      <c r="C1199" s="38"/>
      <c r="E1199" s="38"/>
      <c r="G1199" s="38"/>
      <c r="I1199" s="38"/>
      <c r="K1199" s="38"/>
    </row>
    <row r="1200" spans="3:11" x14ac:dyDescent="0.2">
      <c r="C1200" s="38"/>
      <c r="E1200" s="38"/>
      <c r="G1200" s="38"/>
      <c r="I1200" s="38"/>
      <c r="K1200" s="38"/>
    </row>
    <row r="1201" spans="3:11" x14ac:dyDescent="0.2">
      <c r="C1201" s="38"/>
      <c r="E1201" s="38"/>
      <c r="G1201" s="38"/>
      <c r="I1201" s="38"/>
      <c r="K1201" s="38"/>
    </row>
    <row r="1202" spans="3:11" x14ac:dyDescent="0.2">
      <c r="C1202" s="38"/>
      <c r="E1202" s="38"/>
      <c r="G1202" s="38"/>
      <c r="I1202" s="38"/>
      <c r="K1202" s="38"/>
    </row>
    <row r="1203" spans="3:11" x14ac:dyDescent="0.2">
      <c r="C1203" s="38"/>
      <c r="E1203" s="38"/>
      <c r="G1203" s="38"/>
      <c r="I1203" s="38"/>
      <c r="K1203" s="38"/>
    </row>
    <row r="1204" spans="3:11" x14ac:dyDescent="0.2">
      <c r="C1204" s="38"/>
      <c r="E1204" s="38"/>
      <c r="G1204" s="38"/>
      <c r="I1204" s="38"/>
      <c r="K1204" s="38"/>
    </row>
    <row r="1205" spans="3:11" x14ac:dyDescent="0.2">
      <c r="C1205" s="38"/>
      <c r="E1205" s="38"/>
      <c r="G1205" s="38"/>
      <c r="I1205" s="38"/>
      <c r="K1205" s="38"/>
    </row>
    <row r="1206" spans="3:11" x14ac:dyDescent="0.2">
      <c r="C1206" s="38"/>
      <c r="E1206" s="38"/>
      <c r="G1206" s="38"/>
      <c r="I1206" s="38"/>
      <c r="K1206" s="38"/>
    </row>
    <row r="1207" spans="3:11" x14ac:dyDescent="0.2">
      <c r="C1207" s="38"/>
      <c r="E1207" s="38"/>
      <c r="G1207" s="38"/>
      <c r="I1207" s="38"/>
      <c r="K1207" s="38"/>
    </row>
    <row r="1208" spans="3:11" x14ac:dyDescent="0.2">
      <c r="C1208" s="38"/>
      <c r="E1208" s="38"/>
      <c r="G1208" s="38"/>
      <c r="I1208" s="38"/>
      <c r="K1208" s="38"/>
    </row>
    <row r="1209" spans="3:11" x14ac:dyDescent="0.2">
      <c r="C1209" s="38"/>
      <c r="E1209" s="38"/>
      <c r="G1209" s="38"/>
      <c r="I1209" s="38"/>
      <c r="K1209" s="38"/>
    </row>
    <row r="1210" spans="3:11" x14ac:dyDescent="0.2">
      <c r="C1210" s="38"/>
      <c r="E1210" s="38"/>
      <c r="G1210" s="38"/>
      <c r="I1210" s="38"/>
      <c r="K1210" s="38"/>
    </row>
    <row r="1211" spans="3:11" x14ac:dyDescent="0.2">
      <c r="C1211" s="38"/>
      <c r="E1211" s="38"/>
      <c r="G1211" s="38"/>
      <c r="I1211" s="38"/>
      <c r="K1211" s="38"/>
    </row>
    <row r="1212" spans="3:11" x14ac:dyDescent="0.2">
      <c r="C1212" s="38"/>
      <c r="E1212" s="38"/>
      <c r="G1212" s="38"/>
      <c r="I1212" s="38"/>
      <c r="K1212" s="38"/>
    </row>
    <row r="1213" spans="3:11" x14ac:dyDescent="0.2">
      <c r="C1213" s="38"/>
      <c r="E1213" s="38"/>
      <c r="G1213" s="38"/>
      <c r="I1213" s="38"/>
      <c r="K1213" s="38"/>
    </row>
    <row r="1214" spans="3:11" x14ac:dyDescent="0.2">
      <c r="C1214" s="38"/>
      <c r="E1214" s="38"/>
      <c r="G1214" s="38"/>
      <c r="I1214" s="38"/>
      <c r="K1214" s="38"/>
    </row>
    <row r="1215" spans="3:11" x14ac:dyDescent="0.2">
      <c r="C1215" s="38"/>
      <c r="E1215" s="38"/>
      <c r="G1215" s="38"/>
      <c r="I1215" s="38"/>
      <c r="K1215" s="38"/>
    </row>
    <row r="1216" spans="3:11" x14ac:dyDescent="0.2">
      <c r="C1216" s="38"/>
      <c r="E1216" s="38"/>
      <c r="G1216" s="38"/>
      <c r="I1216" s="38"/>
      <c r="K1216" s="38"/>
    </row>
    <row r="1217" spans="3:11" x14ac:dyDescent="0.2">
      <c r="C1217" s="38"/>
      <c r="E1217" s="38"/>
      <c r="G1217" s="38"/>
      <c r="I1217" s="38"/>
      <c r="K1217" s="38"/>
    </row>
    <row r="1218" spans="3:11" x14ac:dyDescent="0.2">
      <c r="C1218" s="38"/>
      <c r="E1218" s="38"/>
      <c r="G1218" s="38"/>
      <c r="I1218" s="38"/>
      <c r="K1218" s="38"/>
    </row>
    <row r="1219" spans="3:11" x14ac:dyDescent="0.2">
      <c r="C1219" s="38"/>
      <c r="E1219" s="38"/>
      <c r="G1219" s="38"/>
      <c r="I1219" s="38"/>
      <c r="K1219" s="38"/>
    </row>
    <row r="1220" spans="3:11" x14ac:dyDescent="0.2">
      <c r="C1220" s="38"/>
      <c r="E1220" s="38"/>
      <c r="G1220" s="38"/>
      <c r="I1220" s="38"/>
      <c r="K1220" s="38"/>
    </row>
    <row r="1221" spans="3:11" x14ac:dyDescent="0.2">
      <c r="C1221" s="38"/>
      <c r="E1221" s="38"/>
      <c r="G1221" s="38"/>
      <c r="I1221" s="38"/>
      <c r="K1221" s="38"/>
    </row>
    <row r="1222" spans="3:11" x14ac:dyDescent="0.2">
      <c r="C1222" s="38"/>
      <c r="E1222" s="38"/>
      <c r="G1222" s="38"/>
      <c r="I1222" s="38"/>
      <c r="K1222" s="38"/>
    </row>
    <row r="1223" spans="3:11" x14ac:dyDescent="0.2">
      <c r="C1223" s="38"/>
      <c r="E1223" s="38"/>
      <c r="G1223" s="38"/>
      <c r="I1223" s="38"/>
      <c r="K1223" s="38"/>
    </row>
    <row r="1224" spans="3:11" x14ac:dyDescent="0.2">
      <c r="C1224" s="38"/>
      <c r="E1224" s="38"/>
      <c r="G1224" s="38"/>
      <c r="I1224" s="38"/>
      <c r="K1224" s="38"/>
    </row>
    <row r="1225" spans="3:11" x14ac:dyDescent="0.2">
      <c r="C1225" s="38"/>
      <c r="E1225" s="38"/>
      <c r="G1225" s="38"/>
      <c r="I1225" s="38"/>
      <c r="K1225" s="38"/>
    </row>
    <row r="1226" spans="3:11" x14ac:dyDescent="0.2">
      <c r="C1226" s="38"/>
      <c r="E1226" s="38"/>
      <c r="G1226" s="38"/>
      <c r="I1226" s="38"/>
      <c r="K1226" s="38"/>
    </row>
    <row r="1227" spans="3:11" x14ac:dyDescent="0.2">
      <c r="C1227" s="38"/>
      <c r="E1227" s="38"/>
      <c r="G1227" s="38"/>
      <c r="I1227" s="38"/>
      <c r="K1227" s="38"/>
    </row>
    <row r="1228" spans="3:11" x14ac:dyDescent="0.2">
      <c r="C1228" s="38"/>
      <c r="E1228" s="38"/>
      <c r="G1228" s="38"/>
      <c r="I1228" s="38"/>
      <c r="K1228" s="38"/>
    </row>
    <row r="1229" spans="3:11" x14ac:dyDescent="0.2">
      <c r="C1229" s="38"/>
      <c r="E1229" s="38"/>
      <c r="G1229" s="38"/>
      <c r="I1229" s="38"/>
      <c r="K1229" s="38"/>
    </row>
    <row r="1230" spans="3:11" x14ac:dyDescent="0.2">
      <c r="C1230" s="38"/>
      <c r="E1230" s="38"/>
      <c r="G1230" s="38"/>
      <c r="I1230" s="38"/>
      <c r="K1230" s="38"/>
    </row>
    <row r="1231" spans="3:11" x14ac:dyDescent="0.2">
      <c r="C1231" s="38"/>
      <c r="E1231" s="38"/>
      <c r="G1231" s="38"/>
      <c r="I1231" s="38"/>
      <c r="K1231" s="38"/>
    </row>
    <row r="1232" spans="3:11" x14ac:dyDescent="0.2">
      <c r="C1232" s="38"/>
      <c r="E1232" s="38"/>
      <c r="G1232" s="38"/>
      <c r="I1232" s="38"/>
      <c r="K1232" s="38"/>
    </row>
    <row r="1233" spans="3:11" x14ac:dyDescent="0.2">
      <c r="C1233" s="38"/>
      <c r="E1233" s="38"/>
      <c r="G1233" s="38"/>
      <c r="I1233" s="38"/>
      <c r="K1233" s="38"/>
    </row>
    <row r="1234" spans="3:11" x14ac:dyDescent="0.2">
      <c r="C1234" s="38"/>
      <c r="E1234" s="38"/>
      <c r="G1234" s="38"/>
      <c r="I1234" s="38"/>
      <c r="K1234" s="38"/>
    </row>
    <row r="1235" spans="3:11" x14ac:dyDescent="0.2">
      <c r="C1235" s="38"/>
      <c r="E1235" s="38"/>
      <c r="G1235" s="38"/>
      <c r="I1235" s="38"/>
      <c r="K1235" s="38"/>
    </row>
    <row r="1236" spans="3:11" x14ac:dyDescent="0.2">
      <c r="C1236" s="38"/>
      <c r="E1236" s="38"/>
      <c r="G1236" s="38"/>
      <c r="I1236" s="38"/>
      <c r="K1236" s="38"/>
    </row>
    <row r="1237" spans="3:11" x14ac:dyDescent="0.2">
      <c r="C1237" s="38"/>
      <c r="E1237" s="38"/>
      <c r="G1237" s="38"/>
      <c r="I1237" s="38"/>
      <c r="K1237" s="38"/>
    </row>
    <row r="1238" spans="3:11" x14ac:dyDescent="0.2">
      <c r="C1238" s="38"/>
      <c r="E1238" s="38"/>
      <c r="G1238" s="38"/>
      <c r="I1238" s="38"/>
      <c r="K1238" s="38"/>
    </row>
    <row r="1239" spans="3:11" x14ac:dyDescent="0.2">
      <c r="C1239" s="38"/>
      <c r="E1239" s="38"/>
      <c r="G1239" s="38"/>
      <c r="I1239" s="38"/>
      <c r="K1239" s="38"/>
    </row>
    <row r="1240" spans="3:11" x14ac:dyDescent="0.2">
      <c r="C1240" s="38"/>
      <c r="E1240" s="38"/>
      <c r="G1240" s="38"/>
      <c r="I1240" s="38"/>
      <c r="K1240" s="38"/>
    </row>
    <row r="1241" spans="3:11" x14ac:dyDescent="0.2">
      <c r="C1241" s="38"/>
      <c r="E1241" s="38"/>
      <c r="G1241" s="38"/>
      <c r="I1241" s="38"/>
      <c r="K1241" s="38"/>
    </row>
    <row r="1242" spans="3:11" x14ac:dyDescent="0.2">
      <c r="C1242" s="38"/>
      <c r="E1242" s="38"/>
      <c r="G1242" s="38"/>
      <c r="I1242" s="38"/>
      <c r="K1242" s="38"/>
    </row>
    <row r="1243" spans="3:11" x14ac:dyDescent="0.2">
      <c r="C1243" s="38"/>
      <c r="E1243" s="38"/>
      <c r="G1243" s="38"/>
      <c r="I1243" s="38"/>
      <c r="K1243" s="38"/>
    </row>
    <row r="1244" spans="3:11" x14ac:dyDescent="0.2">
      <c r="C1244" s="38"/>
      <c r="E1244" s="38"/>
      <c r="G1244" s="38"/>
      <c r="I1244" s="38"/>
      <c r="K1244" s="38"/>
    </row>
    <row r="1245" spans="3:11" x14ac:dyDescent="0.2">
      <c r="C1245" s="38"/>
      <c r="E1245" s="38"/>
      <c r="G1245" s="38"/>
      <c r="I1245" s="38"/>
      <c r="K1245" s="38"/>
    </row>
    <row r="1246" spans="3:11" x14ac:dyDescent="0.2">
      <c r="C1246" s="38"/>
      <c r="E1246" s="38"/>
      <c r="G1246" s="38"/>
      <c r="I1246" s="38"/>
      <c r="K1246" s="38"/>
    </row>
    <row r="1247" spans="3:11" x14ac:dyDescent="0.2">
      <c r="C1247" s="38"/>
      <c r="E1247" s="38"/>
      <c r="G1247" s="38"/>
      <c r="I1247" s="38"/>
      <c r="K1247" s="38"/>
    </row>
    <row r="1248" spans="3:11" x14ac:dyDescent="0.2">
      <c r="C1248" s="38"/>
      <c r="E1248" s="38"/>
      <c r="G1248" s="38"/>
      <c r="I1248" s="38"/>
      <c r="K1248" s="38"/>
    </row>
    <row r="1249" spans="3:11" x14ac:dyDescent="0.2">
      <c r="C1249" s="38"/>
      <c r="E1249" s="38"/>
      <c r="G1249" s="38"/>
      <c r="I1249" s="38"/>
      <c r="K1249" s="38"/>
    </row>
    <row r="1250" spans="3:11" x14ac:dyDescent="0.2">
      <c r="C1250" s="38"/>
      <c r="E1250" s="38"/>
      <c r="G1250" s="38"/>
      <c r="I1250" s="38"/>
      <c r="K1250" s="38"/>
    </row>
    <row r="1251" spans="3:11" x14ac:dyDescent="0.2">
      <c r="C1251" s="38"/>
      <c r="E1251" s="38"/>
      <c r="G1251" s="38"/>
      <c r="I1251" s="38"/>
      <c r="K1251" s="38"/>
    </row>
    <row r="1252" spans="3:11" x14ac:dyDescent="0.2">
      <c r="C1252" s="38"/>
      <c r="E1252" s="38"/>
      <c r="G1252" s="38"/>
      <c r="I1252" s="38"/>
      <c r="K1252" s="38"/>
    </row>
    <row r="1253" spans="3:11" x14ac:dyDescent="0.2">
      <c r="C1253" s="38"/>
      <c r="E1253" s="38"/>
      <c r="G1253" s="38"/>
      <c r="I1253" s="38"/>
      <c r="K1253" s="38"/>
    </row>
    <row r="1254" spans="3:11" x14ac:dyDescent="0.2">
      <c r="C1254" s="38"/>
      <c r="E1254" s="38"/>
      <c r="G1254" s="38"/>
      <c r="I1254" s="38"/>
      <c r="K1254" s="38"/>
    </row>
    <row r="1255" spans="3:11" x14ac:dyDescent="0.2">
      <c r="C1255" s="38"/>
      <c r="E1255" s="38"/>
      <c r="G1255" s="38"/>
      <c r="I1255" s="38"/>
      <c r="K1255" s="38"/>
    </row>
    <row r="1256" spans="3:11" x14ac:dyDescent="0.2">
      <c r="C1256" s="38"/>
      <c r="E1256" s="38"/>
      <c r="G1256" s="38"/>
      <c r="I1256" s="38"/>
      <c r="K1256" s="38"/>
    </row>
    <row r="1257" spans="3:11" x14ac:dyDescent="0.2">
      <c r="C1257" s="38"/>
      <c r="E1257" s="38"/>
      <c r="G1257" s="38"/>
      <c r="I1257" s="38"/>
      <c r="K1257" s="38"/>
    </row>
    <row r="1258" spans="3:11" x14ac:dyDescent="0.2">
      <c r="C1258" s="38"/>
      <c r="E1258" s="38"/>
      <c r="G1258" s="38"/>
      <c r="I1258" s="38"/>
      <c r="K1258" s="38"/>
    </row>
    <row r="1259" spans="3:11" x14ac:dyDescent="0.2">
      <c r="C1259" s="38"/>
      <c r="E1259" s="38"/>
      <c r="G1259" s="38"/>
      <c r="I1259" s="38"/>
      <c r="K1259" s="38"/>
    </row>
    <row r="1260" spans="3:11" x14ac:dyDescent="0.2">
      <c r="C1260" s="38"/>
      <c r="E1260" s="38"/>
      <c r="G1260" s="38"/>
      <c r="I1260" s="38"/>
      <c r="K1260" s="38"/>
    </row>
    <row r="1261" spans="3:11" x14ac:dyDescent="0.2">
      <c r="C1261" s="38"/>
      <c r="E1261" s="38"/>
      <c r="G1261" s="38"/>
      <c r="I1261" s="38"/>
      <c r="K1261" s="38"/>
    </row>
    <row r="1262" spans="3:11" x14ac:dyDescent="0.2">
      <c r="C1262" s="38"/>
      <c r="E1262" s="38"/>
      <c r="G1262" s="38"/>
      <c r="I1262" s="38"/>
      <c r="K1262" s="38"/>
    </row>
    <row r="1263" spans="3:11" x14ac:dyDescent="0.2">
      <c r="C1263" s="38"/>
      <c r="E1263" s="38"/>
      <c r="G1263" s="38"/>
      <c r="I1263" s="38"/>
      <c r="K1263" s="38"/>
    </row>
    <row r="1264" spans="3:11" x14ac:dyDescent="0.2">
      <c r="C1264" s="38"/>
      <c r="E1264" s="38"/>
      <c r="G1264" s="38"/>
      <c r="I1264" s="38"/>
      <c r="K1264" s="38"/>
    </row>
    <row r="1265" spans="3:11" x14ac:dyDescent="0.2">
      <c r="C1265" s="38"/>
      <c r="E1265" s="38"/>
      <c r="G1265" s="38"/>
      <c r="I1265" s="38"/>
      <c r="K1265" s="38"/>
    </row>
    <row r="1266" spans="3:11" x14ac:dyDescent="0.2">
      <c r="C1266" s="38"/>
      <c r="E1266" s="38"/>
      <c r="G1266" s="38"/>
      <c r="I1266" s="38"/>
      <c r="K1266" s="38"/>
    </row>
    <row r="1267" spans="3:11" x14ac:dyDescent="0.2">
      <c r="C1267" s="38"/>
      <c r="E1267" s="38"/>
      <c r="G1267" s="38"/>
      <c r="I1267" s="38"/>
      <c r="K1267" s="38"/>
    </row>
    <row r="1268" spans="3:11" x14ac:dyDescent="0.2">
      <c r="C1268" s="38"/>
      <c r="E1268" s="38"/>
      <c r="G1268" s="38"/>
      <c r="I1268" s="38"/>
      <c r="K1268" s="38"/>
    </row>
    <row r="1269" spans="3:11" x14ac:dyDescent="0.2">
      <c r="C1269" s="38"/>
      <c r="E1269" s="38"/>
      <c r="G1269" s="38"/>
      <c r="I1269" s="38"/>
      <c r="K1269" s="38"/>
    </row>
    <row r="1270" spans="3:11" x14ac:dyDescent="0.2">
      <c r="C1270" s="38"/>
      <c r="E1270" s="38"/>
      <c r="G1270" s="38"/>
      <c r="I1270" s="38"/>
      <c r="K1270" s="38"/>
    </row>
    <row r="1271" spans="3:11" x14ac:dyDescent="0.2">
      <c r="C1271" s="38"/>
      <c r="E1271" s="38"/>
      <c r="G1271" s="38"/>
      <c r="I1271" s="38"/>
      <c r="K1271" s="38"/>
    </row>
    <row r="1272" spans="3:11" x14ac:dyDescent="0.2">
      <c r="C1272" s="38"/>
      <c r="E1272" s="38"/>
      <c r="G1272" s="38"/>
      <c r="I1272" s="38"/>
      <c r="K1272" s="38"/>
    </row>
    <row r="1273" spans="3:11" x14ac:dyDescent="0.2">
      <c r="C1273" s="38"/>
      <c r="E1273" s="38"/>
      <c r="G1273" s="38"/>
      <c r="I1273" s="38"/>
      <c r="K1273" s="38"/>
    </row>
    <row r="1274" spans="3:11" x14ac:dyDescent="0.2">
      <c r="C1274" s="38"/>
      <c r="E1274" s="38"/>
      <c r="G1274" s="38"/>
      <c r="I1274" s="38"/>
      <c r="K1274" s="38"/>
    </row>
    <row r="1275" spans="3:11" x14ac:dyDescent="0.2">
      <c r="C1275" s="38"/>
      <c r="E1275" s="38"/>
      <c r="G1275" s="38"/>
      <c r="I1275" s="38"/>
      <c r="K1275" s="38"/>
    </row>
    <row r="1276" spans="3:11" x14ac:dyDescent="0.2">
      <c r="C1276" s="38"/>
      <c r="E1276" s="38"/>
      <c r="G1276" s="38"/>
      <c r="I1276" s="38"/>
      <c r="K1276" s="38"/>
    </row>
    <row r="1277" spans="3:11" x14ac:dyDescent="0.2">
      <c r="C1277" s="38"/>
      <c r="E1277" s="38"/>
      <c r="G1277" s="38"/>
      <c r="I1277" s="38"/>
      <c r="K1277" s="38"/>
    </row>
    <row r="1278" spans="3:11" x14ac:dyDescent="0.2">
      <c r="C1278" s="38"/>
      <c r="E1278" s="38"/>
      <c r="G1278" s="38"/>
      <c r="I1278" s="38"/>
      <c r="K1278" s="38"/>
    </row>
    <row r="1279" spans="3:11" x14ac:dyDescent="0.2">
      <c r="C1279" s="38"/>
      <c r="E1279" s="38"/>
      <c r="G1279" s="38"/>
      <c r="I1279" s="38"/>
      <c r="K1279" s="38"/>
    </row>
    <row r="1280" spans="3:11" x14ac:dyDescent="0.2">
      <c r="C1280" s="38"/>
      <c r="E1280" s="38"/>
      <c r="G1280" s="38"/>
      <c r="I1280" s="38"/>
      <c r="K1280" s="38"/>
    </row>
    <row r="1281" spans="3:11" x14ac:dyDescent="0.2">
      <c r="C1281" s="38"/>
      <c r="E1281" s="38"/>
      <c r="G1281" s="38"/>
      <c r="I1281" s="38"/>
      <c r="K1281" s="38"/>
    </row>
    <row r="1282" spans="3:11" x14ac:dyDescent="0.2">
      <c r="C1282" s="38"/>
      <c r="E1282" s="38"/>
      <c r="G1282" s="38"/>
      <c r="I1282" s="38"/>
      <c r="K1282" s="38"/>
    </row>
    <row r="1283" spans="3:11" x14ac:dyDescent="0.2">
      <c r="C1283" s="38"/>
      <c r="E1283" s="38"/>
      <c r="G1283" s="38"/>
      <c r="I1283" s="38"/>
      <c r="K1283" s="38"/>
    </row>
    <row r="1284" spans="3:11" x14ac:dyDescent="0.2">
      <c r="C1284" s="38"/>
      <c r="E1284" s="38"/>
      <c r="G1284" s="38"/>
      <c r="I1284" s="38"/>
      <c r="K1284" s="38"/>
    </row>
    <row r="1285" spans="3:11" x14ac:dyDescent="0.2">
      <c r="C1285" s="38"/>
      <c r="E1285" s="38"/>
      <c r="G1285" s="38"/>
      <c r="I1285" s="38"/>
      <c r="K1285" s="38"/>
    </row>
    <row r="1286" spans="3:11" x14ac:dyDescent="0.2">
      <c r="C1286" s="38"/>
      <c r="E1286" s="38"/>
      <c r="G1286" s="38"/>
      <c r="I1286" s="38"/>
      <c r="K1286" s="38"/>
    </row>
    <row r="1287" spans="3:11" x14ac:dyDescent="0.2">
      <c r="C1287" s="38"/>
      <c r="E1287" s="38"/>
      <c r="G1287" s="38"/>
      <c r="I1287" s="38"/>
      <c r="K1287" s="38"/>
    </row>
    <row r="1288" spans="3:11" x14ac:dyDescent="0.2">
      <c r="C1288" s="38"/>
      <c r="E1288" s="38"/>
      <c r="G1288" s="38"/>
      <c r="I1288" s="38"/>
      <c r="K1288" s="38"/>
    </row>
    <row r="1289" spans="3:11" x14ac:dyDescent="0.2">
      <c r="C1289" s="38"/>
      <c r="E1289" s="38"/>
      <c r="G1289" s="38"/>
      <c r="I1289" s="38"/>
      <c r="K1289" s="38"/>
    </row>
    <row r="1290" spans="3:11" x14ac:dyDescent="0.2">
      <c r="C1290" s="38"/>
      <c r="E1290" s="38"/>
      <c r="G1290" s="38"/>
      <c r="I1290" s="38"/>
      <c r="K1290" s="38"/>
    </row>
    <row r="1291" spans="3:11" x14ac:dyDescent="0.2">
      <c r="C1291" s="38"/>
      <c r="E1291" s="38"/>
      <c r="G1291" s="38"/>
      <c r="I1291" s="38"/>
      <c r="K1291" s="38"/>
    </row>
    <row r="1292" spans="3:11" x14ac:dyDescent="0.2">
      <c r="C1292" s="38"/>
      <c r="E1292" s="38"/>
      <c r="G1292" s="38"/>
      <c r="I1292" s="38"/>
      <c r="K1292" s="38"/>
    </row>
    <row r="1293" spans="3:11" x14ac:dyDescent="0.2">
      <c r="C1293" s="38"/>
      <c r="E1293" s="38"/>
      <c r="G1293" s="38"/>
      <c r="I1293" s="38"/>
      <c r="K1293" s="38"/>
    </row>
    <row r="1294" spans="3:11" x14ac:dyDescent="0.2">
      <c r="C1294" s="38"/>
      <c r="E1294" s="38"/>
      <c r="G1294" s="38"/>
      <c r="I1294" s="38"/>
      <c r="K1294" s="38"/>
    </row>
    <row r="1295" spans="3:11" x14ac:dyDescent="0.2">
      <c r="C1295" s="38"/>
      <c r="E1295" s="38"/>
      <c r="G1295" s="38"/>
      <c r="I1295" s="38"/>
      <c r="K1295" s="38"/>
    </row>
    <row r="1296" spans="3:11" x14ac:dyDescent="0.2">
      <c r="C1296" s="38"/>
      <c r="E1296" s="38"/>
      <c r="G1296" s="38"/>
      <c r="I1296" s="38"/>
      <c r="K1296" s="38"/>
    </row>
    <row r="1297" spans="3:11" x14ac:dyDescent="0.2">
      <c r="C1297" s="38"/>
      <c r="E1297" s="38"/>
      <c r="G1297" s="38"/>
      <c r="I1297" s="38"/>
      <c r="K1297" s="38"/>
    </row>
    <row r="1298" spans="3:11" x14ac:dyDescent="0.2">
      <c r="C1298" s="38"/>
      <c r="E1298" s="38"/>
      <c r="G1298" s="38"/>
      <c r="I1298" s="38"/>
      <c r="K1298" s="38"/>
    </row>
    <row r="1299" spans="3:11" x14ac:dyDescent="0.2">
      <c r="C1299" s="38"/>
      <c r="E1299" s="38"/>
      <c r="G1299" s="38"/>
      <c r="I1299" s="38"/>
      <c r="K1299" s="38"/>
    </row>
    <row r="1300" spans="3:11" x14ac:dyDescent="0.2">
      <c r="C1300" s="38"/>
      <c r="E1300" s="38"/>
      <c r="G1300" s="38"/>
      <c r="I1300" s="38"/>
      <c r="K1300" s="38"/>
    </row>
    <row r="1301" spans="3:11" x14ac:dyDescent="0.2">
      <c r="C1301" s="38"/>
      <c r="E1301" s="38"/>
      <c r="G1301" s="38"/>
      <c r="I1301" s="38"/>
      <c r="K1301" s="38"/>
    </row>
    <row r="1302" spans="3:11" x14ac:dyDescent="0.2">
      <c r="C1302" s="38"/>
      <c r="E1302" s="38"/>
      <c r="G1302" s="38"/>
      <c r="I1302" s="38"/>
      <c r="K1302" s="38"/>
    </row>
    <row r="1303" spans="3:11" x14ac:dyDescent="0.2">
      <c r="C1303" s="38"/>
      <c r="E1303" s="38"/>
      <c r="G1303" s="38"/>
      <c r="I1303" s="38"/>
      <c r="K1303" s="38"/>
    </row>
    <row r="1304" spans="3:11" x14ac:dyDescent="0.2">
      <c r="C1304" s="38"/>
      <c r="E1304" s="38"/>
      <c r="G1304" s="38"/>
      <c r="I1304" s="38"/>
      <c r="K1304" s="38"/>
    </row>
    <row r="1305" spans="3:11" x14ac:dyDescent="0.2">
      <c r="C1305" s="38"/>
      <c r="E1305" s="38"/>
      <c r="G1305" s="38"/>
      <c r="I1305" s="38"/>
      <c r="K1305" s="38"/>
    </row>
    <row r="1306" spans="3:11" x14ac:dyDescent="0.2">
      <c r="C1306" s="38"/>
      <c r="E1306" s="38"/>
      <c r="G1306" s="38"/>
      <c r="I1306" s="38"/>
      <c r="K1306" s="38"/>
    </row>
    <row r="1307" spans="3:11" x14ac:dyDescent="0.2">
      <c r="C1307" s="38"/>
      <c r="E1307" s="38"/>
      <c r="G1307" s="38"/>
      <c r="I1307" s="38"/>
      <c r="K1307" s="38"/>
    </row>
    <row r="1308" spans="3:11" x14ac:dyDescent="0.2">
      <c r="C1308" s="38"/>
      <c r="E1308" s="38"/>
      <c r="G1308" s="38"/>
      <c r="I1308" s="38"/>
      <c r="K1308" s="38"/>
    </row>
    <row r="1309" spans="3:11" x14ac:dyDescent="0.2">
      <c r="C1309" s="38"/>
      <c r="E1309" s="38"/>
      <c r="G1309" s="38"/>
      <c r="I1309" s="38"/>
      <c r="K1309" s="38"/>
    </row>
    <row r="1310" spans="3:11" x14ac:dyDescent="0.2">
      <c r="C1310" s="38"/>
      <c r="E1310" s="38"/>
      <c r="G1310" s="38"/>
      <c r="I1310" s="38"/>
      <c r="K1310" s="38"/>
    </row>
    <row r="1311" spans="3:11" x14ac:dyDescent="0.2">
      <c r="C1311" s="38"/>
      <c r="E1311" s="38"/>
      <c r="G1311" s="38"/>
      <c r="I1311" s="38"/>
      <c r="K1311" s="38"/>
    </row>
    <row r="1312" spans="3:11" x14ac:dyDescent="0.2">
      <c r="C1312" s="38"/>
      <c r="E1312" s="38"/>
      <c r="G1312" s="38"/>
      <c r="I1312" s="38"/>
      <c r="K1312" s="38"/>
    </row>
    <row r="1313" spans="3:11" x14ac:dyDescent="0.2">
      <c r="C1313" s="38"/>
      <c r="E1313" s="38"/>
      <c r="G1313" s="38"/>
      <c r="I1313" s="38"/>
      <c r="K1313" s="38"/>
    </row>
    <row r="1314" spans="3:11" x14ac:dyDescent="0.2">
      <c r="C1314" s="38"/>
      <c r="E1314" s="38"/>
      <c r="G1314" s="38"/>
      <c r="I1314" s="38"/>
      <c r="K1314" s="38"/>
    </row>
    <row r="1315" spans="3:11" x14ac:dyDescent="0.2">
      <c r="C1315" s="38"/>
      <c r="E1315" s="38"/>
      <c r="G1315" s="38"/>
      <c r="I1315" s="38"/>
      <c r="K1315" s="38"/>
    </row>
    <row r="1316" spans="3:11" x14ac:dyDescent="0.2">
      <c r="C1316" s="38"/>
      <c r="E1316" s="38"/>
      <c r="G1316" s="38"/>
      <c r="I1316" s="38"/>
      <c r="K1316" s="38"/>
    </row>
    <row r="1317" spans="3:11" x14ac:dyDescent="0.2">
      <c r="C1317" s="38"/>
      <c r="E1317" s="38"/>
      <c r="G1317" s="38"/>
      <c r="I1317" s="38"/>
      <c r="K1317" s="38"/>
    </row>
    <row r="1318" spans="3:11" x14ac:dyDescent="0.2">
      <c r="C1318" s="38"/>
      <c r="E1318" s="38"/>
      <c r="G1318" s="38"/>
      <c r="I1318" s="38"/>
      <c r="K1318" s="38"/>
    </row>
    <row r="1319" spans="3:11" x14ac:dyDescent="0.2">
      <c r="C1319" s="38"/>
      <c r="E1319" s="38"/>
      <c r="G1319" s="38"/>
      <c r="I1319" s="38"/>
      <c r="K1319" s="38"/>
    </row>
    <row r="1320" spans="3:11" x14ac:dyDescent="0.2">
      <c r="C1320" s="38"/>
      <c r="E1320" s="38"/>
      <c r="G1320" s="38"/>
      <c r="I1320" s="38"/>
      <c r="K1320" s="38"/>
    </row>
    <row r="1321" spans="3:11" x14ac:dyDescent="0.2">
      <c r="C1321" s="38"/>
      <c r="E1321" s="38"/>
      <c r="G1321" s="38"/>
      <c r="I1321" s="38"/>
      <c r="K1321" s="38"/>
    </row>
    <row r="1322" spans="3:11" x14ac:dyDescent="0.2">
      <c r="C1322" s="38"/>
      <c r="E1322" s="38"/>
      <c r="G1322" s="38"/>
      <c r="I1322" s="38"/>
      <c r="K1322" s="38"/>
    </row>
    <row r="1323" spans="3:11" x14ac:dyDescent="0.2">
      <c r="C1323" s="38"/>
      <c r="E1323" s="38"/>
      <c r="G1323" s="38"/>
      <c r="I1323" s="38"/>
      <c r="K1323" s="38"/>
    </row>
    <row r="1324" spans="3:11" x14ac:dyDescent="0.2">
      <c r="C1324" s="38"/>
      <c r="E1324" s="38"/>
      <c r="G1324" s="38"/>
      <c r="I1324" s="38"/>
      <c r="K1324" s="38"/>
    </row>
    <row r="1325" spans="3:11" x14ac:dyDescent="0.2">
      <c r="C1325" s="38"/>
      <c r="E1325" s="38"/>
      <c r="G1325" s="38"/>
      <c r="I1325" s="38"/>
      <c r="K1325" s="38"/>
    </row>
    <row r="1326" spans="3:11" x14ac:dyDescent="0.2">
      <c r="C1326" s="38"/>
      <c r="E1326" s="38"/>
      <c r="G1326" s="38"/>
      <c r="I1326" s="38"/>
      <c r="K1326" s="38"/>
    </row>
    <row r="1327" spans="3:11" x14ac:dyDescent="0.2">
      <c r="C1327" s="38"/>
      <c r="E1327" s="38"/>
      <c r="G1327" s="38"/>
      <c r="I1327" s="38"/>
      <c r="K1327" s="38"/>
    </row>
    <row r="1328" spans="3:11" x14ac:dyDescent="0.2">
      <c r="C1328" s="38"/>
      <c r="E1328" s="38"/>
      <c r="G1328" s="38"/>
      <c r="I1328" s="38"/>
      <c r="K1328" s="38"/>
    </row>
    <row r="1329" spans="3:11" x14ac:dyDescent="0.2">
      <c r="C1329" s="38"/>
      <c r="E1329" s="38"/>
      <c r="G1329" s="38"/>
      <c r="I1329" s="38"/>
      <c r="K1329" s="38"/>
    </row>
    <row r="1330" spans="3:11" x14ac:dyDescent="0.2">
      <c r="C1330" s="38"/>
      <c r="E1330" s="38"/>
      <c r="G1330" s="38"/>
      <c r="I1330" s="38"/>
      <c r="K1330" s="38"/>
    </row>
    <row r="1331" spans="3:11" x14ac:dyDescent="0.2">
      <c r="C1331" s="38"/>
      <c r="E1331" s="38"/>
      <c r="G1331" s="38"/>
      <c r="I1331" s="38"/>
      <c r="K1331" s="38"/>
    </row>
    <row r="1332" spans="3:11" x14ac:dyDescent="0.2">
      <c r="C1332" s="38"/>
      <c r="E1332" s="38"/>
      <c r="G1332" s="38"/>
      <c r="I1332" s="38"/>
      <c r="K1332" s="38"/>
    </row>
    <row r="1333" spans="3:11" x14ac:dyDescent="0.2">
      <c r="C1333" s="38"/>
      <c r="E1333" s="38"/>
      <c r="G1333" s="38"/>
      <c r="I1333" s="38"/>
      <c r="K1333" s="38"/>
    </row>
    <row r="1334" spans="3:11" x14ac:dyDescent="0.2">
      <c r="C1334" s="38"/>
      <c r="E1334" s="38"/>
      <c r="G1334" s="38"/>
      <c r="I1334" s="38"/>
      <c r="K1334" s="38"/>
    </row>
    <row r="1335" spans="3:11" x14ac:dyDescent="0.2">
      <c r="C1335" s="38"/>
      <c r="E1335" s="38"/>
      <c r="G1335" s="38"/>
      <c r="I1335" s="38"/>
      <c r="K1335" s="38"/>
    </row>
    <row r="1336" spans="3:11" x14ac:dyDescent="0.2">
      <c r="C1336" s="38"/>
      <c r="E1336" s="38"/>
      <c r="G1336" s="38"/>
      <c r="I1336" s="38"/>
      <c r="K1336" s="38"/>
    </row>
    <row r="1337" spans="3:11" x14ac:dyDescent="0.2">
      <c r="C1337" s="38"/>
      <c r="E1337" s="38"/>
      <c r="G1337" s="38"/>
      <c r="I1337" s="38"/>
      <c r="K1337" s="38"/>
    </row>
    <row r="1338" spans="3:11" x14ac:dyDescent="0.2">
      <c r="C1338" s="38"/>
      <c r="E1338" s="38"/>
      <c r="G1338" s="38"/>
      <c r="I1338" s="38"/>
      <c r="K1338" s="38"/>
    </row>
    <row r="1339" spans="3:11" x14ac:dyDescent="0.2">
      <c r="C1339" s="38"/>
      <c r="E1339" s="38"/>
      <c r="G1339" s="38"/>
      <c r="I1339" s="38"/>
      <c r="K1339" s="38"/>
    </row>
    <row r="1340" spans="3:11" x14ac:dyDescent="0.2">
      <c r="C1340" s="38"/>
      <c r="E1340" s="38"/>
      <c r="G1340" s="38"/>
      <c r="I1340" s="38"/>
      <c r="K1340" s="38"/>
    </row>
    <row r="1341" spans="3:11" x14ac:dyDescent="0.2">
      <c r="C1341" s="38"/>
      <c r="E1341" s="38"/>
      <c r="G1341" s="38"/>
      <c r="I1341" s="38"/>
      <c r="K1341" s="38"/>
    </row>
    <row r="1342" spans="3:11" x14ac:dyDescent="0.2">
      <c r="C1342" s="38"/>
      <c r="E1342" s="38"/>
      <c r="G1342" s="38"/>
      <c r="I1342" s="38"/>
      <c r="K1342" s="38"/>
    </row>
    <row r="1343" spans="3:11" x14ac:dyDescent="0.2">
      <c r="C1343" s="38"/>
      <c r="E1343" s="38"/>
      <c r="G1343" s="38"/>
      <c r="I1343" s="38"/>
      <c r="K1343" s="38"/>
    </row>
    <row r="1344" spans="3:11" x14ac:dyDescent="0.2">
      <c r="C1344" s="38"/>
      <c r="E1344" s="38"/>
      <c r="G1344" s="38"/>
      <c r="I1344" s="38"/>
      <c r="K1344" s="38"/>
    </row>
    <row r="1345" spans="3:11" x14ac:dyDescent="0.2">
      <c r="C1345" s="38"/>
      <c r="E1345" s="38"/>
      <c r="G1345" s="38"/>
      <c r="I1345" s="38"/>
      <c r="K1345" s="38"/>
    </row>
    <row r="1346" spans="3:11" x14ac:dyDescent="0.2">
      <c r="C1346" s="38"/>
      <c r="E1346" s="38"/>
      <c r="G1346" s="38"/>
      <c r="I1346" s="38"/>
      <c r="K1346" s="38"/>
    </row>
    <row r="1347" spans="3:11" x14ac:dyDescent="0.2">
      <c r="C1347" s="38"/>
      <c r="E1347" s="38"/>
      <c r="G1347" s="38"/>
      <c r="I1347" s="38"/>
      <c r="K1347" s="38"/>
    </row>
    <row r="1348" spans="3:11" x14ac:dyDescent="0.2">
      <c r="C1348" s="38"/>
      <c r="E1348" s="38"/>
      <c r="G1348" s="38"/>
      <c r="I1348" s="38"/>
      <c r="K1348" s="38"/>
    </row>
    <row r="1349" spans="3:11" x14ac:dyDescent="0.2">
      <c r="C1349" s="38"/>
      <c r="E1349" s="38"/>
      <c r="G1349" s="38"/>
      <c r="I1349" s="38"/>
      <c r="K1349" s="38"/>
    </row>
    <row r="1350" spans="3:11" x14ac:dyDescent="0.2">
      <c r="C1350" s="38"/>
      <c r="E1350" s="38"/>
      <c r="G1350" s="38"/>
      <c r="I1350" s="38"/>
      <c r="K1350" s="38"/>
    </row>
    <row r="1351" spans="3:11" x14ac:dyDescent="0.2">
      <c r="C1351" s="38"/>
      <c r="E1351" s="38"/>
      <c r="G1351" s="38"/>
      <c r="I1351" s="38"/>
      <c r="K1351" s="38"/>
    </row>
    <row r="1352" spans="3:11" x14ac:dyDescent="0.2">
      <c r="C1352" s="38"/>
      <c r="E1352" s="38"/>
      <c r="G1352" s="38"/>
      <c r="I1352" s="38"/>
      <c r="K1352" s="38"/>
    </row>
    <row r="1353" spans="3:11" x14ac:dyDescent="0.2">
      <c r="C1353" s="38"/>
      <c r="E1353" s="38"/>
      <c r="G1353" s="38"/>
      <c r="I1353" s="38"/>
      <c r="K1353" s="38"/>
    </row>
    <row r="1354" spans="3:11" x14ac:dyDescent="0.2">
      <c r="C1354" s="38"/>
      <c r="E1354" s="38"/>
      <c r="G1354" s="38"/>
      <c r="I1354" s="38"/>
      <c r="K1354" s="38"/>
    </row>
    <row r="1355" spans="3:11" x14ac:dyDescent="0.2">
      <c r="C1355" s="38"/>
      <c r="E1355" s="38"/>
      <c r="G1355" s="38"/>
      <c r="I1355" s="38"/>
      <c r="K1355" s="38"/>
    </row>
    <row r="1356" spans="3:11" x14ac:dyDescent="0.2">
      <c r="C1356" s="38"/>
      <c r="E1356" s="38"/>
      <c r="G1356" s="38"/>
      <c r="I1356" s="38"/>
      <c r="K1356" s="38"/>
    </row>
    <row r="1357" spans="3:11" x14ac:dyDescent="0.2">
      <c r="C1357" s="38"/>
      <c r="E1357" s="38"/>
      <c r="G1357" s="38"/>
      <c r="I1357" s="38"/>
      <c r="K1357" s="38"/>
    </row>
    <row r="1358" spans="3:11" x14ac:dyDescent="0.2">
      <c r="C1358" s="38"/>
      <c r="E1358" s="38"/>
      <c r="G1358" s="38"/>
      <c r="I1358" s="38"/>
      <c r="K1358" s="38"/>
    </row>
    <row r="1359" spans="3:11" x14ac:dyDescent="0.2">
      <c r="C1359" s="38"/>
      <c r="E1359" s="38"/>
      <c r="G1359" s="38"/>
      <c r="I1359" s="38"/>
      <c r="K1359" s="38"/>
    </row>
    <row r="1360" spans="3:11" x14ac:dyDescent="0.2">
      <c r="C1360" s="38"/>
      <c r="E1360" s="38"/>
      <c r="G1360" s="38"/>
      <c r="I1360" s="38"/>
      <c r="K1360" s="38"/>
    </row>
    <row r="1361" spans="3:11" x14ac:dyDescent="0.2">
      <c r="C1361" s="38"/>
      <c r="E1361" s="38"/>
      <c r="G1361" s="38"/>
      <c r="I1361" s="38"/>
      <c r="K1361" s="38"/>
    </row>
    <row r="1362" spans="3:11" x14ac:dyDescent="0.2">
      <c r="C1362" s="38"/>
      <c r="E1362" s="38"/>
      <c r="G1362" s="38"/>
      <c r="I1362" s="38"/>
      <c r="K1362" s="38"/>
    </row>
    <row r="1363" spans="3:11" x14ac:dyDescent="0.2">
      <c r="C1363" s="38"/>
      <c r="E1363" s="38"/>
      <c r="G1363" s="38"/>
      <c r="I1363" s="38"/>
      <c r="K1363" s="38"/>
    </row>
    <row r="1364" spans="3:11" x14ac:dyDescent="0.2">
      <c r="C1364" s="38"/>
      <c r="E1364" s="38"/>
      <c r="G1364" s="38"/>
      <c r="I1364" s="38"/>
      <c r="K1364" s="38"/>
    </row>
    <row r="1365" spans="3:11" x14ac:dyDescent="0.2">
      <c r="C1365" s="38"/>
      <c r="E1365" s="38"/>
      <c r="G1365" s="38"/>
      <c r="I1365" s="38"/>
      <c r="K1365" s="38"/>
    </row>
    <row r="1366" spans="3:11" x14ac:dyDescent="0.2">
      <c r="C1366" s="38"/>
      <c r="E1366" s="38"/>
      <c r="G1366" s="38"/>
      <c r="I1366" s="38"/>
      <c r="K1366" s="38"/>
    </row>
    <row r="1367" spans="3:11" x14ac:dyDescent="0.2">
      <c r="C1367" s="38"/>
      <c r="E1367" s="38"/>
      <c r="G1367" s="38"/>
      <c r="I1367" s="38"/>
      <c r="K1367" s="38"/>
    </row>
    <row r="1368" spans="3:11" x14ac:dyDescent="0.2">
      <c r="C1368" s="38"/>
      <c r="E1368" s="38"/>
      <c r="G1368" s="38"/>
      <c r="I1368" s="38"/>
      <c r="K1368" s="38"/>
    </row>
    <row r="1369" spans="3:11" x14ac:dyDescent="0.2">
      <c r="C1369" s="38"/>
      <c r="E1369" s="38"/>
      <c r="G1369" s="38"/>
      <c r="I1369" s="38"/>
      <c r="K1369" s="38"/>
    </row>
    <row r="1370" spans="3:11" x14ac:dyDescent="0.2">
      <c r="C1370" s="38"/>
      <c r="E1370" s="38"/>
      <c r="G1370" s="38"/>
      <c r="I1370" s="38"/>
      <c r="K1370" s="38"/>
    </row>
    <row r="1371" spans="3:11" x14ac:dyDescent="0.2">
      <c r="C1371" s="38"/>
      <c r="E1371" s="38"/>
      <c r="G1371" s="38"/>
      <c r="I1371" s="38"/>
      <c r="K1371" s="38"/>
    </row>
    <row r="1372" spans="3:11" x14ac:dyDescent="0.2">
      <c r="C1372" s="38"/>
      <c r="E1372" s="38"/>
      <c r="G1372" s="38"/>
      <c r="I1372" s="38"/>
      <c r="K1372" s="38"/>
    </row>
    <row r="1373" spans="3:11" x14ac:dyDescent="0.2">
      <c r="C1373" s="38"/>
      <c r="E1373" s="38"/>
      <c r="G1373" s="38"/>
      <c r="I1373" s="38"/>
      <c r="K1373" s="38"/>
    </row>
    <row r="1374" spans="3:11" x14ac:dyDescent="0.2">
      <c r="C1374" s="38"/>
      <c r="E1374" s="38"/>
      <c r="G1374" s="38"/>
      <c r="I1374" s="38"/>
      <c r="K1374" s="38"/>
    </row>
    <row r="1375" spans="3:11" x14ac:dyDescent="0.2">
      <c r="C1375" s="38"/>
      <c r="E1375" s="38"/>
      <c r="G1375" s="38"/>
      <c r="I1375" s="38"/>
      <c r="K1375" s="38"/>
    </row>
    <row r="1376" spans="3:11" x14ac:dyDescent="0.2">
      <c r="C1376" s="38"/>
      <c r="E1376" s="38"/>
      <c r="G1376" s="38"/>
      <c r="I1376" s="38"/>
      <c r="K1376" s="38"/>
    </row>
    <row r="1377" spans="3:11" x14ac:dyDescent="0.2">
      <c r="C1377" s="38"/>
      <c r="E1377" s="38"/>
      <c r="G1377" s="38"/>
      <c r="I1377" s="38"/>
      <c r="K1377" s="38"/>
    </row>
    <row r="1378" spans="3:11" x14ac:dyDescent="0.2">
      <c r="C1378" s="38"/>
      <c r="E1378" s="38"/>
      <c r="G1378" s="38"/>
      <c r="I1378" s="38"/>
      <c r="K1378" s="38"/>
    </row>
    <row r="1379" spans="3:11" x14ac:dyDescent="0.2">
      <c r="C1379" s="38"/>
      <c r="E1379" s="38"/>
      <c r="G1379" s="38"/>
      <c r="I1379" s="38"/>
      <c r="K1379" s="38"/>
    </row>
    <row r="1380" spans="3:11" x14ac:dyDescent="0.2">
      <c r="C1380" s="38"/>
      <c r="E1380" s="38"/>
      <c r="G1380" s="38"/>
      <c r="I1380" s="38"/>
      <c r="K1380" s="38"/>
    </row>
    <row r="1381" spans="3:11" x14ac:dyDescent="0.2">
      <c r="C1381" s="38"/>
      <c r="E1381" s="38"/>
      <c r="G1381" s="38"/>
      <c r="I1381" s="38"/>
      <c r="K1381" s="38"/>
    </row>
    <row r="1382" spans="3:11" x14ac:dyDescent="0.2">
      <c r="C1382" s="38"/>
      <c r="E1382" s="38"/>
      <c r="G1382" s="38"/>
      <c r="I1382" s="38"/>
      <c r="K1382" s="38"/>
    </row>
    <row r="1383" spans="3:11" x14ac:dyDescent="0.2">
      <c r="C1383" s="38"/>
      <c r="E1383" s="38"/>
      <c r="G1383" s="38"/>
      <c r="I1383" s="38"/>
      <c r="K1383" s="38"/>
    </row>
    <row r="1384" spans="3:11" x14ac:dyDescent="0.2">
      <c r="C1384" s="38"/>
      <c r="E1384" s="38"/>
      <c r="G1384" s="38"/>
      <c r="I1384" s="38"/>
      <c r="K1384" s="38"/>
    </row>
    <row r="1385" spans="3:11" x14ac:dyDescent="0.2">
      <c r="C1385" s="38"/>
      <c r="E1385" s="38"/>
      <c r="G1385" s="38"/>
      <c r="I1385" s="38"/>
      <c r="K1385" s="38"/>
    </row>
    <row r="1386" spans="3:11" x14ac:dyDescent="0.2">
      <c r="C1386" s="38"/>
      <c r="E1386" s="38"/>
      <c r="G1386" s="38"/>
      <c r="I1386" s="38"/>
      <c r="K1386" s="38"/>
    </row>
    <row r="1387" spans="3:11" x14ac:dyDescent="0.2">
      <c r="C1387" s="38"/>
      <c r="E1387" s="38"/>
      <c r="G1387" s="38"/>
      <c r="I1387" s="38"/>
      <c r="K1387" s="38"/>
    </row>
    <row r="1388" spans="3:11" x14ac:dyDescent="0.2">
      <c r="C1388" s="38"/>
      <c r="E1388" s="38"/>
      <c r="G1388" s="38"/>
      <c r="I1388" s="38"/>
      <c r="K1388" s="38"/>
    </row>
    <row r="1389" spans="3:11" x14ac:dyDescent="0.2">
      <c r="C1389" s="38"/>
      <c r="E1389" s="38"/>
      <c r="G1389" s="38"/>
      <c r="I1389" s="38"/>
      <c r="K1389" s="38"/>
    </row>
    <row r="1390" spans="3:11" x14ac:dyDescent="0.2">
      <c r="C1390" s="38"/>
      <c r="E1390" s="38"/>
      <c r="G1390" s="38"/>
      <c r="I1390" s="38"/>
      <c r="K1390" s="38"/>
    </row>
    <row r="1391" spans="3:11" x14ac:dyDescent="0.2">
      <c r="C1391" s="38"/>
      <c r="E1391" s="38"/>
      <c r="G1391" s="38"/>
      <c r="I1391" s="38"/>
      <c r="K1391" s="38"/>
    </row>
    <row r="1392" spans="3:11" x14ac:dyDescent="0.2">
      <c r="C1392" s="38"/>
      <c r="E1392" s="38"/>
      <c r="G1392" s="38"/>
      <c r="I1392" s="38"/>
      <c r="K1392" s="38"/>
    </row>
    <row r="1393" spans="3:11" x14ac:dyDescent="0.2">
      <c r="C1393" s="38"/>
      <c r="E1393" s="38"/>
      <c r="G1393" s="38"/>
      <c r="I1393" s="38"/>
      <c r="K1393" s="38"/>
    </row>
    <row r="1394" spans="3:11" x14ac:dyDescent="0.2">
      <c r="C1394" s="38"/>
      <c r="E1394" s="38"/>
      <c r="G1394" s="38"/>
      <c r="I1394" s="38"/>
      <c r="K1394" s="38"/>
    </row>
    <row r="1395" spans="3:11" x14ac:dyDescent="0.2">
      <c r="C1395" s="38"/>
      <c r="E1395" s="38"/>
      <c r="G1395" s="38"/>
      <c r="I1395" s="38"/>
      <c r="K1395" s="38"/>
    </row>
    <row r="1396" spans="3:11" x14ac:dyDescent="0.2">
      <c r="C1396" s="38"/>
      <c r="E1396" s="38"/>
      <c r="G1396" s="38"/>
      <c r="I1396" s="38"/>
      <c r="K1396" s="38"/>
    </row>
    <row r="1397" spans="3:11" x14ac:dyDescent="0.2">
      <c r="C1397" s="38"/>
      <c r="E1397" s="38"/>
      <c r="G1397" s="38"/>
      <c r="I1397" s="38"/>
      <c r="K1397" s="38"/>
    </row>
    <row r="1398" spans="3:11" x14ac:dyDescent="0.2">
      <c r="C1398" s="38"/>
      <c r="E1398" s="38"/>
      <c r="G1398" s="38"/>
      <c r="I1398" s="38"/>
      <c r="K1398" s="38"/>
    </row>
    <row r="1399" spans="3:11" x14ac:dyDescent="0.2">
      <c r="C1399" s="38"/>
      <c r="E1399" s="38"/>
      <c r="G1399" s="38"/>
      <c r="I1399" s="38"/>
      <c r="K1399" s="38"/>
    </row>
    <row r="1400" spans="3:11" x14ac:dyDescent="0.2">
      <c r="C1400" s="38"/>
      <c r="E1400" s="38"/>
      <c r="G1400" s="38"/>
      <c r="I1400" s="38"/>
      <c r="K1400" s="38"/>
    </row>
    <row r="1401" spans="3:11" x14ac:dyDescent="0.2">
      <c r="C1401" s="38"/>
      <c r="E1401" s="38"/>
      <c r="G1401" s="38"/>
      <c r="I1401" s="38"/>
      <c r="K1401" s="38"/>
    </row>
    <row r="1402" spans="3:11" x14ac:dyDescent="0.2">
      <c r="C1402" s="38"/>
      <c r="E1402" s="38"/>
      <c r="G1402" s="38"/>
      <c r="I1402" s="38"/>
      <c r="K1402" s="38"/>
    </row>
    <row r="1403" spans="3:11" x14ac:dyDescent="0.2">
      <c r="C1403" s="38"/>
      <c r="E1403" s="38"/>
      <c r="G1403" s="38"/>
      <c r="I1403" s="38"/>
      <c r="K1403" s="38"/>
    </row>
    <row r="1404" spans="3:11" x14ac:dyDescent="0.2">
      <c r="C1404" s="38"/>
      <c r="E1404" s="38"/>
      <c r="G1404" s="38"/>
      <c r="I1404" s="38"/>
      <c r="K1404" s="38"/>
    </row>
    <row r="1405" spans="3:11" x14ac:dyDescent="0.2">
      <c r="C1405" s="38"/>
      <c r="E1405" s="38"/>
      <c r="G1405" s="38"/>
      <c r="I1405" s="38"/>
      <c r="K1405" s="38"/>
    </row>
    <row r="1406" spans="3:11" x14ac:dyDescent="0.2">
      <c r="C1406" s="38"/>
      <c r="E1406" s="38"/>
      <c r="G1406" s="38"/>
      <c r="I1406" s="38"/>
      <c r="K1406" s="38"/>
    </row>
    <row r="1407" spans="3:11" x14ac:dyDescent="0.2">
      <c r="C1407" s="38"/>
      <c r="E1407" s="38"/>
      <c r="G1407" s="38"/>
      <c r="I1407" s="38"/>
      <c r="K1407" s="38"/>
    </row>
    <row r="1408" spans="3:11" x14ac:dyDescent="0.2">
      <c r="C1408" s="38"/>
      <c r="E1408" s="38"/>
      <c r="G1408" s="38"/>
      <c r="I1408" s="38"/>
      <c r="K1408" s="38"/>
    </row>
    <row r="1409" spans="3:11" x14ac:dyDescent="0.2">
      <c r="C1409" s="38"/>
      <c r="E1409" s="38"/>
      <c r="G1409" s="38"/>
      <c r="I1409" s="38"/>
      <c r="K1409" s="38"/>
    </row>
    <row r="1410" spans="3:11" x14ac:dyDescent="0.2">
      <c r="C1410" s="38"/>
      <c r="E1410" s="38"/>
      <c r="G1410" s="38"/>
      <c r="I1410" s="38"/>
      <c r="K1410" s="38"/>
    </row>
    <row r="1411" spans="3:11" x14ac:dyDescent="0.2">
      <c r="C1411" s="38"/>
      <c r="E1411" s="38"/>
      <c r="G1411" s="38"/>
      <c r="I1411" s="38"/>
      <c r="K1411" s="38"/>
    </row>
    <row r="1412" spans="3:11" x14ac:dyDescent="0.2">
      <c r="C1412" s="38"/>
      <c r="E1412" s="38"/>
      <c r="G1412" s="38"/>
      <c r="I1412" s="38"/>
      <c r="K1412" s="38"/>
    </row>
    <row r="1413" spans="3:11" x14ac:dyDescent="0.2">
      <c r="C1413" s="38"/>
      <c r="E1413" s="38"/>
      <c r="G1413" s="38"/>
      <c r="I1413" s="38"/>
      <c r="K1413" s="38"/>
    </row>
    <row r="1414" spans="3:11" x14ac:dyDescent="0.2">
      <c r="C1414" s="38"/>
      <c r="E1414" s="38"/>
      <c r="G1414" s="38"/>
      <c r="I1414" s="38"/>
      <c r="K1414" s="38"/>
    </row>
    <row r="1415" spans="3:11" x14ac:dyDescent="0.2">
      <c r="C1415" s="38"/>
      <c r="E1415" s="38"/>
      <c r="G1415" s="38"/>
      <c r="I1415" s="38"/>
      <c r="K1415" s="38"/>
    </row>
    <row r="1416" spans="3:11" x14ac:dyDescent="0.2">
      <c r="C1416" s="38"/>
      <c r="E1416" s="38"/>
      <c r="G1416" s="38"/>
      <c r="I1416" s="38"/>
      <c r="K1416" s="38"/>
    </row>
    <row r="1417" spans="3:11" x14ac:dyDescent="0.2">
      <c r="C1417" s="38"/>
      <c r="E1417" s="38"/>
      <c r="G1417" s="38"/>
      <c r="I1417" s="38"/>
      <c r="K1417" s="38"/>
    </row>
    <row r="1418" spans="3:11" x14ac:dyDescent="0.2">
      <c r="C1418" s="38"/>
      <c r="E1418" s="38"/>
      <c r="G1418" s="38"/>
      <c r="I1418" s="38"/>
      <c r="K1418" s="38"/>
    </row>
    <row r="1419" spans="3:11" x14ac:dyDescent="0.2">
      <c r="C1419" s="38"/>
      <c r="E1419" s="38"/>
      <c r="G1419" s="38"/>
      <c r="I1419" s="38"/>
      <c r="K1419" s="38"/>
    </row>
    <row r="1420" spans="3:11" x14ac:dyDescent="0.2">
      <c r="C1420" s="38"/>
      <c r="E1420" s="38"/>
      <c r="G1420" s="38"/>
      <c r="I1420" s="38"/>
      <c r="K1420" s="38"/>
    </row>
    <row r="1421" spans="3:11" x14ac:dyDescent="0.2">
      <c r="C1421" s="38"/>
      <c r="E1421" s="38"/>
      <c r="G1421" s="38"/>
      <c r="I1421" s="38"/>
      <c r="K1421" s="38"/>
    </row>
    <row r="1422" spans="3:11" x14ac:dyDescent="0.2">
      <c r="C1422" s="38"/>
      <c r="E1422" s="38"/>
      <c r="G1422" s="38"/>
      <c r="I1422" s="38"/>
      <c r="K1422" s="38"/>
    </row>
    <row r="1423" spans="3:11" x14ac:dyDescent="0.2">
      <c r="C1423" s="38"/>
      <c r="E1423" s="38"/>
      <c r="G1423" s="38"/>
      <c r="I1423" s="38"/>
      <c r="K1423" s="38"/>
    </row>
    <row r="1424" spans="3:11" x14ac:dyDescent="0.2">
      <c r="C1424" s="38"/>
      <c r="E1424" s="38"/>
      <c r="G1424" s="38"/>
      <c r="I1424" s="38"/>
      <c r="K1424" s="38"/>
    </row>
    <row r="1425" spans="3:11" x14ac:dyDescent="0.2">
      <c r="C1425" s="38"/>
      <c r="E1425" s="38"/>
      <c r="G1425" s="38"/>
      <c r="I1425" s="38"/>
      <c r="K1425" s="38"/>
    </row>
    <row r="1426" spans="3:11" x14ac:dyDescent="0.2">
      <c r="C1426" s="38"/>
      <c r="E1426" s="38"/>
      <c r="G1426" s="38"/>
      <c r="I1426" s="38"/>
      <c r="K1426" s="38"/>
    </row>
    <row r="1427" spans="3:11" x14ac:dyDescent="0.2">
      <c r="C1427" s="38"/>
      <c r="E1427" s="38"/>
      <c r="G1427" s="38"/>
      <c r="I1427" s="38"/>
      <c r="K1427" s="38"/>
    </row>
    <row r="1428" spans="3:11" x14ac:dyDescent="0.2">
      <c r="C1428" s="38"/>
      <c r="E1428" s="38"/>
      <c r="G1428" s="38"/>
      <c r="I1428" s="38"/>
      <c r="K1428" s="38"/>
    </row>
    <row r="1429" spans="3:11" x14ac:dyDescent="0.2">
      <c r="C1429" s="38"/>
      <c r="E1429" s="38"/>
      <c r="G1429" s="38"/>
      <c r="I1429" s="38"/>
      <c r="K1429" s="38"/>
    </row>
    <row r="1430" spans="3:11" x14ac:dyDescent="0.2">
      <c r="C1430" s="38"/>
      <c r="E1430" s="38"/>
      <c r="G1430" s="38"/>
      <c r="I1430" s="38"/>
      <c r="K1430" s="38"/>
    </row>
    <row r="1431" spans="3:11" x14ac:dyDescent="0.2">
      <c r="C1431" s="38"/>
      <c r="E1431" s="38"/>
      <c r="G1431" s="38"/>
      <c r="I1431" s="38"/>
      <c r="K1431" s="38"/>
    </row>
    <row r="1432" spans="3:11" x14ac:dyDescent="0.2">
      <c r="C1432" s="38"/>
      <c r="E1432" s="38"/>
      <c r="G1432" s="38"/>
      <c r="I1432" s="38"/>
      <c r="K1432" s="38"/>
    </row>
    <row r="1433" spans="3:11" x14ac:dyDescent="0.2">
      <c r="C1433" s="38"/>
      <c r="E1433" s="38"/>
      <c r="G1433" s="38"/>
      <c r="I1433" s="38"/>
      <c r="K1433" s="38"/>
    </row>
    <row r="1434" spans="3:11" x14ac:dyDescent="0.2">
      <c r="C1434" s="38"/>
      <c r="E1434" s="38"/>
      <c r="G1434" s="38"/>
      <c r="I1434" s="38"/>
      <c r="K1434" s="38"/>
    </row>
    <row r="1435" spans="3:11" x14ac:dyDescent="0.2">
      <c r="C1435" s="38"/>
      <c r="E1435" s="38"/>
      <c r="G1435" s="38"/>
      <c r="I1435" s="38"/>
      <c r="K1435" s="38"/>
    </row>
    <row r="1436" spans="3:11" x14ac:dyDescent="0.2">
      <c r="C1436" s="38"/>
      <c r="E1436" s="38"/>
      <c r="G1436" s="38"/>
      <c r="I1436" s="38"/>
      <c r="K1436" s="38"/>
    </row>
    <row r="1437" spans="3:11" x14ac:dyDescent="0.2">
      <c r="C1437" s="38"/>
      <c r="E1437" s="38"/>
      <c r="G1437" s="38"/>
      <c r="I1437" s="38"/>
      <c r="K1437" s="38"/>
    </row>
    <row r="1438" spans="3:11" x14ac:dyDescent="0.2">
      <c r="C1438" s="38"/>
      <c r="E1438" s="38"/>
      <c r="G1438" s="38"/>
      <c r="I1438" s="38"/>
      <c r="K1438" s="38"/>
    </row>
    <row r="1439" spans="3:11" x14ac:dyDescent="0.2">
      <c r="C1439" s="38"/>
      <c r="E1439" s="38"/>
      <c r="G1439" s="38"/>
      <c r="I1439" s="38"/>
      <c r="K1439" s="38"/>
    </row>
    <row r="1440" spans="3:11" x14ac:dyDescent="0.2">
      <c r="C1440" s="38"/>
      <c r="E1440" s="38"/>
      <c r="G1440" s="38"/>
      <c r="I1440" s="38"/>
      <c r="K1440" s="38"/>
    </row>
    <row r="1441" spans="3:11" x14ac:dyDescent="0.2">
      <c r="C1441" s="38"/>
      <c r="E1441" s="38"/>
      <c r="G1441" s="38"/>
      <c r="I1441" s="38"/>
      <c r="K1441" s="38"/>
    </row>
    <row r="1442" spans="3:11" x14ac:dyDescent="0.2">
      <c r="C1442" s="38"/>
      <c r="E1442" s="38"/>
      <c r="G1442" s="38"/>
      <c r="I1442" s="38"/>
      <c r="K1442" s="38"/>
    </row>
    <row r="1443" spans="3:11" x14ac:dyDescent="0.2">
      <c r="C1443" s="38"/>
      <c r="E1443" s="38"/>
      <c r="G1443" s="38"/>
      <c r="I1443" s="38"/>
      <c r="K1443" s="38"/>
    </row>
    <row r="1444" spans="3:11" x14ac:dyDescent="0.2">
      <c r="C1444" s="38"/>
      <c r="E1444" s="38"/>
      <c r="G1444" s="38"/>
      <c r="I1444" s="38"/>
      <c r="K1444" s="38"/>
    </row>
    <row r="1445" spans="3:11" x14ac:dyDescent="0.2">
      <c r="C1445" s="38"/>
      <c r="E1445" s="38"/>
      <c r="G1445" s="38"/>
      <c r="I1445" s="38"/>
      <c r="K1445" s="38"/>
    </row>
    <row r="1446" spans="3:11" x14ac:dyDescent="0.2">
      <c r="C1446" s="38"/>
      <c r="E1446" s="38"/>
      <c r="G1446" s="38"/>
      <c r="I1446" s="38"/>
      <c r="K1446" s="38"/>
    </row>
    <row r="1447" spans="3:11" x14ac:dyDescent="0.2">
      <c r="C1447" s="38"/>
      <c r="E1447" s="38"/>
      <c r="G1447" s="38"/>
      <c r="I1447" s="38"/>
      <c r="K1447" s="38"/>
    </row>
    <row r="1448" spans="3:11" x14ac:dyDescent="0.2">
      <c r="C1448" s="38"/>
      <c r="E1448" s="38"/>
      <c r="G1448" s="38"/>
      <c r="I1448" s="38"/>
      <c r="K1448" s="38"/>
    </row>
    <row r="1449" spans="3:11" x14ac:dyDescent="0.2">
      <c r="C1449" s="38"/>
      <c r="E1449" s="38"/>
      <c r="G1449" s="38"/>
      <c r="I1449" s="38"/>
      <c r="K1449" s="38"/>
    </row>
    <row r="1450" spans="3:11" x14ac:dyDescent="0.2">
      <c r="C1450" s="38"/>
      <c r="E1450" s="38"/>
      <c r="G1450" s="38"/>
      <c r="I1450" s="38"/>
      <c r="K1450" s="38"/>
    </row>
    <row r="1451" spans="3:11" x14ac:dyDescent="0.2">
      <c r="C1451" s="38"/>
      <c r="E1451" s="38"/>
      <c r="G1451" s="38"/>
      <c r="I1451" s="38"/>
      <c r="K1451" s="38"/>
    </row>
    <row r="1452" spans="3:11" x14ac:dyDescent="0.2">
      <c r="C1452" s="38"/>
      <c r="E1452" s="38"/>
      <c r="G1452" s="38"/>
      <c r="I1452" s="38"/>
      <c r="K1452" s="38"/>
    </row>
    <row r="1453" spans="3:11" x14ac:dyDescent="0.2">
      <c r="C1453" s="38"/>
      <c r="E1453" s="38"/>
      <c r="G1453" s="38"/>
      <c r="I1453" s="38"/>
      <c r="K1453" s="38"/>
    </row>
    <row r="1454" spans="3:11" x14ac:dyDescent="0.2">
      <c r="C1454" s="38"/>
      <c r="E1454" s="38"/>
      <c r="G1454" s="38"/>
      <c r="I1454" s="38"/>
      <c r="K1454" s="38"/>
    </row>
    <row r="1455" spans="3:11" x14ac:dyDescent="0.2">
      <c r="C1455" s="38"/>
      <c r="E1455" s="38"/>
      <c r="G1455" s="38"/>
      <c r="I1455" s="38"/>
      <c r="K1455" s="38"/>
    </row>
    <row r="1456" spans="3:11" x14ac:dyDescent="0.2">
      <c r="C1456" s="38"/>
      <c r="E1456" s="38"/>
      <c r="G1456" s="38"/>
      <c r="I1456" s="38"/>
      <c r="K1456" s="38"/>
    </row>
    <row r="1457" spans="3:11" x14ac:dyDescent="0.2">
      <c r="C1457" s="38"/>
      <c r="E1457" s="38"/>
      <c r="G1457" s="38"/>
      <c r="I1457" s="38"/>
      <c r="K1457" s="38"/>
    </row>
    <row r="1458" spans="3:11" x14ac:dyDescent="0.2">
      <c r="C1458" s="38"/>
      <c r="E1458" s="38"/>
      <c r="G1458" s="38"/>
      <c r="I1458" s="38"/>
      <c r="K1458" s="38"/>
    </row>
    <row r="1459" spans="3:11" x14ac:dyDescent="0.2">
      <c r="C1459" s="38"/>
      <c r="E1459" s="38"/>
      <c r="G1459" s="38"/>
      <c r="I1459" s="38"/>
      <c r="K1459" s="38"/>
    </row>
    <row r="1460" spans="3:11" x14ac:dyDescent="0.2">
      <c r="C1460" s="38"/>
      <c r="E1460" s="38"/>
      <c r="G1460" s="38"/>
      <c r="I1460" s="38"/>
      <c r="K1460" s="38"/>
    </row>
    <row r="1461" spans="3:11" x14ac:dyDescent="0.2">
      <c r="C1461" s="38"/>
      <c r="E1461" s="38"/>
      <c r="G1461" s="38"/>
      <c r="I1461" s="38"/>
      <c r="K1461" s="38"/>
    </row>
    <row r="1462" spans="3:11" x14ac:dyDescent="0.2">
      <c r="C1462" s="38"/>
      <c r="E1462" s="38"/>
      <c r="G1462" s="38"/>
      <c r="I1462" s="38"/>
      <c r="K1462" s="38"/>
    </row>
    <row r="1463" spans="3:11" x14ac:dyDescent="0.2">
      <c r="C1463" s="38"/>
      <c r="E1463" s="38"/>
      <c r="G1463" s="38"/>
      <c r="I1463" s="38"/>
      <c r="K1463" s="38"/>
    </row>
    <row r="1464" spans="3:11" x14ac:dyDescent="0.2">
      <c r="C1464" s="38"/>
      <c r="E1464" s="38"/>
      <c r="G1464" s="38"/>
      <c r="I1464" s="38"/>
      <c r="K1464" s="38"/>
    </row>
    <row r="1465" spans="3:11" x14ac:dyDescent="0.2">
      <c r="C1465" s="38"/>
      <c r="E1465" s="38"/>
      <c r="G1465" s="38"/>
      <c r="I1465" s="38"/>
      <c r="K1465" s="38"/>
    </row>
    <row r="1466" spans="3:11" x14ac:dyDescent="0.2">
      <c r="C1466" s="38"/>
      <c r="E1466" s="38"/>
      <c r="G1466" s="38"/>
      <c r="I1466" s="38"/>
      <c r="K1466" s="38"/>
    </row>
    <row r="1467" spans="3:11" x14ac:dyDescent="0.2">
      <c r="C1467" s="38"/>
      <c r="E1467" s="38"/>
      <c r="G1467" s="38"/>
      <c r="I1467" s="38"/>
      <c r="K1467" s="38"/>
    </row>
    <row r="1468" spans="3:11" x14ac:dyDescent="0.2">
      <c r="C1468" s="38"/>
      <c r="E1468" s="38"/>
      <c r="G1468" s="38"/>
      <c r="I1468" s="38"/>
      <c r="K1468" s="38"/>
    </row>
    <row r="1469" spans="3:11" x14ac:dyDescent="0.2">
      <c r="C1469" s="38"/>
      <c r="E1469" s="38"/>
      <c r="G1469" s="38"/>
      <c r="I1469" s="38"/>
      <c r="K1469" s="38"/>
    </row>
    <row r="1470" spans="3:11" x14ac:dyDescent="0.2">
      <c r="C1470" s="38"/>
      <c r="E1470" s="38"/>
      <c r="G1470" s="38"/>
      <c r="I1470" s="38"/>
      <c r="K1470" s="38"/>
    </row>
    <row r="1471" spans="3:11" x14ac:dyDescent="0.2">
      <c r="C1471" s="38"/>
      <c r="E1471" s="38"/>
      <c r="G1471" s="38"/>
      <c r="I1471" s="38"/>
      <c r="K1471" s="38"/>
    </row>
    <row r="1472" spans="3:11" x14ac:dyDescent="0.2">
      <c r="C1472" s="38"/>
      <c r="E1472" s="38"/>
      <c r="G1472" s="38"/>
      <c r="I1472" s="38"/>
      <c r="K1472" s="38"/>
    </row>
    <row r="1473" spans="3:11" x14ac:dyDescent="0.2">
      <c r="C1473" s="38"/>
      <c r="E1473" s="38"/>
      <c r="G1473" s="38"/>
      <c r="I1473" s="38"/>
      <c r="K1473" s="38"/>
    </row>
    <row r="1474" spans="3:11" x14ac:dyDescent="0.2">
      <c r="C1474" s="38"/>
      <c r="E1474" s="38"/>
      <c r="G1474" s="38"/>
      <c r="I1474" s="38"/>
      <c r="K1474" s="38"/>
    </row>
    <row r="1475" spans="3:11" x14ac:dyDescent="0.2">
      <c r="C1475" s="38"/>
      <c r="E1475" s="38"/>
      <c r="G1475" s="38"/>
      <c r="I1475" s="38"/>
      <c r="K1475" s="38"/>
    </row>
    <row r="1476" spans="3:11" x14ac:dyDescent="0.2">
      <c r="C1476" s="38"/>
      <c r="E1476" s="38"/>
      <c r="G1476" s="38"/>
      <c r="I1476" s="38"/>
      <c r="K1476" s="38"/>
    </row>
    <row r="1477" spans="3:11" x14ac:dyDescent="0.2">
      <c r="C1477" s="38"/>
      <c r="E1477" s="38"/>
      <c r="G1477" s="38"/>
      <c r="I1477" s="38"/>
      <c r="K1477" s="38"/>
    </row>
    <row r="1478" spans="3:11" x14ac:dyDescent="0.2">
      <c r="C1478" s="38"/>
      <c r="E1478" s="38"/>
      <c r="G1478" s="38"/>
      <c r="I1478" s="38"/>
      <c r="K1478" s="38"/>
    </row>
    <row r="1479" spans="3:11" x14ac:dyDescent="0.2">
      <c r="C1479" s="38"/>
      <c r="E1479" s="38"/>
      <c r="G1479" s="38"/>
      <c r="I1479" s="38"/>
      <c r="K1479" s="38"/>
    </row>
    <row r="1480" spans="3:11" x14ac:dyDescent="0.2">
      <c r="C1480" s="38"/>
      <c r="E1480" s="38"/>
      <c r="G1480" s="38"/>
      <c r="I1480" s="38"/>
      <c r="K1480" s="38"/>
    </row>
    <row r="1481" spans="3:11" x14ac:dyDescent="0.2">
      <c r="C1481" s="38"/>
      <c r="E1481" s="38"/>
      <c r="G1481" s="38"/>
      <c r="I1481" s="38"/>
      <c r="K1481" s="38"/>
    </row>
    <row r="1482" spans="3:11" x14ac:dyDescent="0.2">
      <c r="C1482" s="38"/>
      <c r="E1482" s="38"/>
      <c r="G1482" s="38"/>
      <c r="I1482" s="38"/>
      <c r="K1482" s="38"/>
    </row>
    <row r="1483" spans="3:11" x14ac:dyDescent="0.2">
      <c r="C1483" s="38"/>
      <c r="E1483" s="38"/>
      <c r="G1483" s="38"/>
      <c r="I1483" s="38"/>
      <c r="K1483" s="38"/>
    </row>
    <row r="1484" spans="3:11" x14ac:dyDescent="0.2">
      <c r="C1484" s="38"/>
      <c r="E1484" s="38"/>
      <c r="G1484" s="38"/>
      <c r="I1484" s="38"/>
      <c r="K1484" s="38"/>
    </row>
    <row r="1485" spans="3:11" x14ac:dyDescent="0.2">
      <c r="C1485" s="38"/>
      <c r="E1485" s="38"/>
      <c r="G1485" s="38"/>
      <c r="I1485" s="38"/>
      <c r="K1485" s="38"/>
    </row>
    <row r="1486" spans="3:11" x14ac:dyDescent="0.2">
      <c r="C1486" s="38"/>
      <c r="E1486" s="38"/>
      <c r="G1486" s="38"/>
      <c r="I1486" s="38"/>
      <c r="K1486" s="38"/>
    </row>
    <row r="1487" spans="3:11" x14ac:dyDescent="0.2">
      <c r="C1487" s="38"/>
      <c r="E1487" s="38"/>
      <c r="G1487" s="38"/>
      <c r="I1487" s="38"/>
      <c r="K1487" s="38"/>
    </row>
    <row r="1488" spans="3:11" x14ac:dyDescent="0.2">
      <c r="C1488" s="38"/>
      <c r="E1488" s="38"/>
      <c r="G1488" s="38"/>
      <c r="I1488" s="38"/>
      <c r="K1488" s="38"/>
    </row>
    <row r="1489" spans="3:11" x14ac:dyDescent="0.2">
      <c r="C1489" s="38"/>
      <c r="E1489" s="38"/>
      <c r="G1489" s="38"/>
      <c r="I1489" s="38"/>
      <c r="K1489" s="38"/>
    </row>
    <row r="1490" spans="3:11" x14ac:dyDescent="0.2">
      <c r="C1490" s="38"/>
      <c r="E1490" s="38"/>
      <c r="G1490" s="38"/>
      <c r="I1490" s="38"/>
      <c r="K1490" s="38"/>
    </row>
    <row r="1491" spans="3:11" x14ac:dyDescent="0.2">
      <c r="C1491" s="38"/>
      <c r="E1491" s="38"/>
      <c r="G1491" s="38"/>
      <c r="I1491" s="38"/>
      <c r="K1491" s="38"/>
    </row>
    <row r="1492" spans="3:11" x14ac:dyDescent="0.2">
      <c r="C1492" s="38"/>
      <c r="E1492" s="38"/>
      <c r="G1492" s="38"/>
      <c r="I1492" s="38"/>
      <c r="K1492" s="38"/>
    </row>
    <row r="1493" spans="3:11" x14ac:dyDescent="0.2">
      <c r="C1493" s="38"/>
      <c r="E1493" s="38"/>
      <c r="G1493" s="38"/>
      <c r="I1493" s="38"/>
      <c r="K1493" s="38"/>
    </row>
    <row r="1494" spans="3:11" x14ac:dyDescent="0.2">
      <c r="C1494" s="38"/>
      <c r="E1494" s="38"/>
      <c r="G1494" s="38"/>
      <c r="I1494" s="38"/>
      <c r="K1494" s="38"/>
    </row>
    <row r="1495" spans="3:11" x14ac:dyDescent="0.2">
      <c r="C1495" s="38"/>
      <c r="E1495" s="38"/>
      <c r="G1495" s="38"/>
      <c r="I1495" s="38"/>
      <c r="K1495" s="38"/>
    </row>
    <row r="1496" spans="3:11" x14ac:dyDescent="0.2">
      <c r="C1496" s="38"/>
      <c r="E1496" s="38"/>
      <c r="G1496" s="38"/>
      <c r="I1496" s="38"/>
      <c r="K1496" s="38"/>
    </row>
    <row r="1497" spans="3:11" x14ac:dyDescent="0.2">
      <c r="C1497" s="38"/>
      <c r="E1497" s="38"/>
      <c r="G1497" s="38"/>
      <c r="I1497" s="38"/>
      <c r="K1497" s="38"/>
    </row>
    <row r="1498" spans="3:11" x14ac:dyDescent="0.2">
      <c r="C1498" s="38"/>
      <c r="E1498" s="38"/>
      <c r="G1498" s="38"/>
      <c r="I1498" s="38"/>
      <c r="K1498" s="38"/>
    </row>
    <row r="1499" spans="3:11" x14ac:dyDescent="0.2">
      <c r="C1499" s="38"/>
      <c r="E1499" s="38"/>
      <c r="G1499" s="38"/>
      <c r="I1499" s="38"/>
      <c r="K1499" s="38"/>
    </row>
    <row r="1500" spans="3:11" x14ac:dyDescent="0.2">
      <c r="C1500" s="38"/>
      <c r="E1500" s="38"/>
      <c r="G1500" s="38"/>
      <c r="I1500" s="38"/>
      <c r="K1500" s="38"/>
    </row>
    <row r="1501" spans="3:11" x14ac:dyDescent="0.2">
      <c r="C1501" s="38"/>
      <c r="E1501" s="38"/>
      <c r="G1501" s="38"/>
      <c r="I1501" s="38"/>
      <c r="K1501" s="38"/>
    </row>
    <row r="1502" spans="3:11" x14ac:dyDescent="0.2">
      <c r="C1502" s="38"/>
      <c r="E1502" s="38"/>
      <c r="G1502" s="38"/>
      <c r="I1502" s="38"/>
      <c r="K1502" s="38"/>
    </row>
    <row r="1503" spans="3:11" x14ac:dyDescent="0.2">
      <c r="C1503" s="38"/>
      <c r="E1503" s="38"/>
      <c r="G1503" s="38"/>
      <c r="I1503" s="38"/>
      <c r="K1503" s="38"/>
    </row>
    <row r="1504" spans="3:11" x14ac:dyDescent="0.2">
      <c r="C1504" s="38"/>
      <c r="E1504" s="38"/>
      <c r="G1504" s="38"/>
      <c r="I1504" s="38"/>
      <c r="K1504" s="38"/>
    </row>
    <row r="1505" spans="3:11" x14ac:dyDescent="0.2">
      <c r="C1505" s="38"/>
      <c r="E1505" s="38"/>
      <c r="G1505" s="38"/>
      <c r="I1505" s="38"/>
      <c r="K1505" s="38"/>
    </row>
    <row r="1506" spans="3:11" x14ac:dyDescent="0.2">
      <c r="C1506" s="38"/>
      <c r="E1506" s="38"/>
      <c r="G1506" s="38"/>
      <c r="I1506" s="38"/>
      <c r="K1506" s="38"/>
    </row>
    <row r="1507" spans="3:11" x14ac:dyDescent="0.2">
      <c r="C1507" s="38"/>
      <c r="E1507" s="38"/>
      <c r="G1507" s="38"/>
      <c r="I1507" s="38"/>
      <c r="K1507" s="38"/>
    </row>
    <row r="1508" spans="3:11" x14ac:dyDescent="0.2">
      <c r="C1508" s="38"/>
      <c r="E1508" s="38"/>
      <c r="G1508" s="38"/>
      <c r="I1508" s="38"/>
      <c r="K1508" s="38"/>
    </row>
    <row r="1509" spans="3:11" x14ac:dyDescent="0.2">
      <c r="C1509" s="38"/>
      <c r="E1509" s="38"/>
      <c r="G1509" s="38"/>
      <c r="I1509" s="38"/>
      <c r="K1509" s="38"/>
    </row>
    <row r="1510" spans="3:11" x14ac:dyDescent="0.2">
      <c r="C1510" s="38"/>
      <c r="E1510" s="38"/>
      <c r="G1510" s="38"/>
      <c r="I1510" s="38"/>
      <c r="K1510" s="38"/>
    </row>
    <row r="1511" spans="3:11" x14ac:dyDescent="0.2">
      <c r="C1511" s="38"/>
      <c r="E1511" s="38"/>
      <c r="G1511" s="38"/>
      <c r="I1511" s="38"/>
      <c r="K1511" s="38"/>
    </row>
    <row r="1512" spans="3:11" x14ac:dyDescent="0.2">
      <c r="C1512" s="38"/>
      <c r="E1512" s="38"/>
      <c r="G1512" s="38"/>
      <c r="I1512" s="38"/>
      <c r="K1512" s="38"/>
    </row>
    <row r="1513" spans="3:11" x14ac:dyDescent="0.2">
      <c r="C1513" s="38"/>
      <c r="E1513" s="38"/>
      <c r="G1513" s="38"/>
      <c r="I1513" s="38"/>
      <c r="K1513" s="38"/>
    </row>
    <row r="1514" spans="3:11" x14ac:dyDescent="0.2">
      <c r="C1514" s="38"/>
      <c r="E1514" s="38"/>
      <c r="G1514" s="38"/>
      <c r="I1514" s="38"/>
      <c r="K1514" s="38"/>
    </row>
    <row r="1515" spans="3:11" x14ac:dyDescent="0.2">
      <c r="C1515" s="38"/>
      <c r="E1515" s="38"/>
      <c r="G1515" s="38"/>
      <c r="I1515" s="38"/>
      <c r="K1515" s="38"/>
    </row>
    <row r="1516" spans="3:11" x14ac:dyDescent="0.2">
      <c r="C1516" s="38"/>
      <c r="E1516" s="38"/>
      <c r="G1516" s="38"/>
      <c r="I1516" s="38"/>
      <c r="K1516" s="38"/>
    </row>
    <row r="1517" spans="3:11" x14ac:dyDescent="0.2">
      <c r="C1517" s="38"/>
      <c r="E1517" s="38"/>
      <c r="G1517" s="38"/>
      <c r="I1517" s="38"/>
      <c r="K1517" s="38"/>
    </row>
    <row r="1518" spans="3:11" x14ac:dyDescent="0.2">
      <c r="C1518" s="38"/>
      <c r="E1518" s="38"/>
      <c r="G1518" s="38"/>
      <c r="I1518" s="38"/>
      <c r="K1518" s="38"/>
    </row>
    <row r="1519" spans="3:11" x14ac:dyDescent="0.2">
      <c r="C1519" s="38"/>
      <c r="E1519" s="38"/>
      <c r="G1519" s="38"/>
      <c r="I1519" s="38"/>
      <c r="K1519" s="38"/>
    </row>
    <row r="1520" spans="3:11" x14ac:dyDescent="0.2">
      <c r="C1520" s="38"/>
      <c r="E1520" s="38"/>
      <c r="G1520" s="38"/>
      <c r="I1520" s="38"/>
      <c r="K1520" s="38"/>
    </row>
    <row r="1521" spans="3:11" x14ac:dyDescent="0.2">
      <c r="C1521" s="38"/>
      <c r="E1521" s="38"/>
      <c r="G1521" s="38"/>
      <c r="I1521" s="38"/>
      <c r="K1521" s="38"/>
    </row>
    <row r="1522" spans="3:11" x14ac:dyDescent="0.2">
      <c r="C1522" s="38"/>
      <c r="E1522" s="38"/>
      <c r="G1522" s="38"/>
      <c r="I1522" s="38"/>
      <c r="K1522" s="38"/>
    </row>
    <row r="1523" spans="3:11" x14ac:dyDescent="0.2">
      <c r="C1523" s="38"/>
      <c r="E1523" s="38"/>
      <c r="G1523" s="38"/>
      <c r="I1523" s="38"/>
      <c r="K1523" s="38"/>
    </row>
    <row r="1524" spans="3:11" x14ac:dyDescent="0.2">
      <c r="C1524" s="38"/>
      <c r="E1524" s="38"/>
      <c r="G1524" s="38"/>
      <c r="I1524" s="38"/>
      <c r="K1524" s="38"/>
    </row>
    <row r="1525" spans="3:11" x14ac:dyDescent="0.2">
      <c r="C1525" s="38"/>
      <c r="E1525" s="38"/>
      <c r="G1525" s="38"/>
      <c r="I1525" s="38"/>
      <c r="K1525" s="38"/>
    </row>
    <row r="1526" spans="3:11" x14ac:dyDescent="0.2">
      <c r="C1526" s="38"/>
      <c r="E1526" s="38"/>
      <c r="G1526" s="38"/>
      <c r="I1526" s="38"/>
      <c r="K1526" s="38"/>
    </row>
    <row r="1527" spans="3:11" x14ac:dyDescent="0.2">
      <c r="C1527" s="38"/>
      <c r="E1527" s="38"/>
      <c r="G1527" s="38"/>
      <c r="I1527" s="38"/>
      <c r="K1527" s="38"/>
    </row>
    <row r="1528" spans="3:11" x14ac:dyDescent="0.2">
      <c r="C1528" s="38"/>
      <c r="E1528" s="38"/>
      <c r="G1528" s="38"/>
      <c r="I1528" s="38"/>
      <c r="K1528" s="38"/>
    </row>
    <row r="1529" spans="3:11" x14ac:dyDescent="0.2">
      <c r="C1529" s="38"/>
      <c r="E1529" s="38"/>
      <c r="G1529" s="38"/>
      <c r="I1529" s="38"/>
      <c r="K1529" s="38"/>
    </row>
    <row r="1530" spans="3:11" x14ac:dyDescent="0.2">
      <c r="C1530" s="38"/>
      <c r="E1530" s="38"/>
      <c r="G1530" s="38"/>
      <c r="I1530" s="38"/>
      <c r="K1530" s="38"/>
    </row>
    <row r="1531" spans="3:11" x14ac:dyDescent="0.2">
      <c r="C1531" s="38"/>
      <c r="E1531" s="38"/>
      <c r="G1531" s="38"/>
      <c r="I1531" s="38"/>
      <c r="K1531" s="38"/>
    </row>
    <row r="1532" spans="3:11" x14ac:dyDescent="0.2">
      <c r="C1532" s="38"/>
      <c r="E1532" s="38"/>
      <c r="G1532" s="38"/>
      <c r="I1532" s="38"/>
      <c r="K1532" s="38"/>
    </row>
    <row r="1533" spans="3:11" x14ac:dyDescent="0.2">
      <c r="C1533" s="38"/>
      <c r="E1533" s="38"/>
      <c r="G1533" s="38"/>
      <c r="I1533" s="38"/>
      <c r="K1533" s="38"/>
    </row>
    <row r="1534" spans="3:11" x14ac:dyDescent="0.2">
      <c r="C1534" s="38"/>
      <c r="E1534" s="38"/>
      <c r="G1534" s="38"/>
      <c r="I1534" s="38"/>
      <c r="K1534" s="38"/>
    </row>
    <row r="1535" spans="3:11" x14ac:dyDescent="0.2">
      <c r="C1535" s="38"/>
      <c r="E1535" s="38"/>
      <c r="G1535" s="38"/>
      <c r="I1535" s="38"/>
      <c r="K1535" s="38"/>
    </row>
    <row r="1536" spans="3:11" x14ac:dyDescent="0.2">
      <c r="C1536" s="38"/>
      <c r="E1536" s="38"/>
      <c r="G1536" s="38"/>
      <c r="I1536" s="38"/>
      <c r="K1536" s="38"/>
    </row>
    <row r="1537" spans="3:11" x14ac:dyDescent="0.2">
      <c r="C1537" s="38"/>
      <c r="E1537" s="38"/>
      <c r="G1537" s="38"/>
      <c r="I1537" s="38"/>
      <c r="K1537" s="38"/>
    </row>
    <row r="1538" spans="3:11" x14ac:dyDescent="0.2">
      <c r="C1538" s="38"/>
      <c r="E1538" s="38"/>
      <c r="G1538" s="38"/>
      <c r="I1538" s="38"/>
      <c r="K1538" s="38"/>
    </row>
    <row r="1539" spans="3:11" x14ac:dyDescent="0.2">
      <c r="C1539" s="38"/>
      <c r="E1539" s="38"/>
      <c r="G1539" s="38"/>
      <c r="I1539" s="38"/>
      <c r="K1539" s="38"/>
    </row>
    <row r="1540" spans="3:11" x14ac:dyDescent="0.2">
      <c r="C1540" s="38"/>
      <c r="E1540" s="38"/>
      <c r="G1540" s="38"/>
      <c r="I1540" s="38"/>
      <c r="K1540" s="38"/>
    </row>
    <row r="1541" spans="3:11" x14ac:dyDescent="0.2">
      <c r="C1541" s="38"/>
      <c r="E1541" s="38"/>
      <c r="G1541" s="38"/>
      <c r="I1541" s="38"/>
      <c r="K1541" s="38"/>
    </row>
    <row r="1542" spans="3:11" x14ac:dyDescent="0.2">
      <c r="C1542" s="38"/>
      <c r="E1542" s="38"/>
      <c r="G1542" s="38"/>
      <c r="I1542" s="38"/>
      <c r="K1542" s="38"/>
    </row>
    <row r="1543" spans="3:11" x14ac:dyDescent="0.2">
      <c r="C1543" s="38"/>
      <c r="E1543" s="38"/>
      <c r="G1543" s="38"/>
      <c r="I1543" s="38"/>
      <c r="K1543" s="38"/>
    </row>
    <row r="1544" spans="3:11" x14ac:dyDescent="0.2">
      <c r="C1544" s="38"/>
      <c r="E1544" s="38"/>
      <c r="G1544" s="38"/>
      <c r="I1544" s="38"/>
      <c r="K1544" s="38"/>
    </row>
    <row r="1545" spans="3:11" x14ac:dyDescent="0.2">
      <c r="C1545" s="38"/>
      <c r="E1545" s="38"/>
      <c r="G1545" s="38"/>
      <c r="I1545" s="38"/>
      <c r="K1545" s="38"/>
    </row>
    <row r="1546" spans="3:11" x14ac:dyDescent="0.2">
      <c r="C1546" s="38"/>
      <c r="E1546" s="38"/>
      <c r="G1546" s="38"/>
      <c r="I1546" s="38"/>
      <c r="K1546" s="38"/>
    </row>
    <row r="1547" spans="3:11" x14ac:dyDescent="0.2">
      <c r="C1547" s="38"/>
      <c r="E1547" s="38"/>
      <c r="G1547" s="38"/>
      <c r="I1547" s="38"/>
      <c r="K1547" s="38"/>
    </row>
    <row r="1548" spans="3:11" x14ac:dyDescent="0.2">
      <c r="C1548" s="38"/>
      <c r="E1548" s="38"/>
      <c r="G1548" s="38"/>
      <c r="I1548" s="38"/>
      <c r="K1548" s="38"/>
    </row>
    <row r="1549" spans="3:11" x14ac:dyDescent="0.2">
      <c r="C1549" s="38"/>
      <c r="E1549" s="38"/>
      <c r="G1549" s="38"/>
      <c r="I1549" s="38"/>
      <c r="K1549" s="38"/>
    </row>
    <row r="1550" spans="3:11" x14ac:dyDescent="0.2">
      <c r="C1550" s="38"/>
      <c r="E1550" s="38"/>
      <c r="G1550" s="38"/>
      <c r="I1550" s="38"/>
      <c r="K1550" s="38"/>
    </row>
    <row r="1551" spans="3:11" x14ac:dyDescent="0.2">
      <c r="C1551" s="38"/>
      <c r="E1551" s="38"/>
      <c r="G1551" s="38"/>
      <c r="I1551" s="38"/>
      <c r="K1551" s="38"/>
    </row>
    <row r="1552" spans="3:11" x14ac:dyDescent="0.2">
      <c r="C1552" s="38"/>
      <c r="E1552" s="38"/>
      <c r="G1552" s="38"/>
      <c r="I1552" s="38"/>
      <c r="K1552" s="38"/>
    </row>
    <row r="1553" spans="3:11" x14ac:dyDescent="0.2">
      <c r="C1553" s="38"/>
      <c r="E1553" s="38"/>
      <c r="G1553" s="38"/>
      <c r="I1553" s="38"/>
      <c r="K1553" s="38"/>
    </row>
    <row r="1554" spans="3:11" x14ac:dyDescent="0.2">
      <c r="C1554" s="38"/>
      <c r="E1554" s="38"/>
      <c r="G1554" s="38"/>
      <c r="I1554" s="38"/>
      <c r="K1554" s="38"/>
    </row>
    <row r="1555" spans="3:11" x14ac:dyDescent="0.2">
      <c r="C1555" s="38"/>
      <c r="E1555" s="38"/>
      <c r="G1555" s="38"/>
      <c r="I1555" s="38"/>
      <c r="K1555" s="38"/>
    </row>
    <row r="1556" spans="3:11" x14ac:dyDescent="0.2">
      <c r="C1556" s="38"/>
      <c r="E1556" s="38"/>
      <c r="G1556" s="38"/>
      <c r="I1556" s="38"/>
      <c r="K1556" s="38"/>
    </row>
    <row r="1557" spans="3:11" x14ac:dyDescent="0.2">
      <c r="C1557" s="38"/>
      <c r="E1557" s="38"/>
      <c r="G1557" s="38"/>
      <c r="I1557" s="38"/>
      <c r="K1557" s="38"/>
    </row>
    <row r="1558" spans="3:11" x14ac:dyDescent="0.2">
      <c r="C1558" s="38"/>
      <c r="E1558" s="38"/>
      <c r="G1558" s="38"/>
      <c r="I1558" s="38"/>
      <c r="K1558" s="38"/>
    </row>
    <row r="1559" spans="3:11" x14ac:dyDescent="0.2">
      <c r="C1559" s="38"/>
      <c r="E1559" s="38"/>
      <c r="G1559" s="38"/>
      <c r="I1559" s="38"/>
      <c r="K1559" s="38"/>
    </row>
    <row r="1560" spans="3:11" x14ac:dyDescent="0.2">
      <c r="C1560" s="38"/>
      <c r="E1560" s="38"/>
      <c r="G1560" s="38"/>
      <c r="I1560" s="38"/>
      <c r="K1560" s="38"/>
    </row>
    <row r="1561" spans="3:11" x14ac:dyDescent="0.2">
      <c r="C1561" s="38"/>
      <c r="E1561" s="38"/>
      <c r="G1561" s="38"/>
      <c r="I1561" s="38"/>
      <c r="K1561" s="38"/>
    </row>
    <row r="1562" spans="3:11" x14ac:dyDescent="0.2">
      <c r="C1562" s="38"/>
      <c r="E1562" s="38"/>
      <c r="G1562" s="38"/>
      <c r="I1562" s="38"/>
      <c r="K1562" s="38"/>
    </row>
    <row r="1563" spans="3:11" x14ac:dyDescent="0.2">
      <c r="C1563" s="38"/>
      <c r="E1563" s="38"/>
      <c r="G1563" s="38"/>
      <c r="I1563" s="38"/>
      <c r="K1563" s="38"/>
    </row>
    <row r="1564" spans="3:11" x14ac:dyDescent="0.2">
      <c r="C1564" s="38"/>
      <c r="E1564" s="38"/>
      <c r="G1564" s="38"/>
      <c r="I1564" s="38"/>
      <c r="K1564" s="38"/>
    </row>
    <row r="1565" spans="3:11" x14ac:dyDescent="0.2">
      <c r="C1565" s="38"/>
      <c r="E1565" s="38"/>
      <c r="G1565" s="38"/>
      <c r="I1565" s="38"/>
      <c r="K1565" s="38"/>
    </row>
    <row r="1566" spans="3:11" x14ac:dyDescent="0.2">
      <c r="C1566" s="38"/>
      <c r="E1566" s="38"/>
      <c r="G1566" s="38"/>
      <c r="I1566" s="38"/>
      <c r="K1566" s="38"/>
    </row>
    <row r="1567" spans="3:11" x14ac:dyDescent="0.2">
      <c r="C1567" s="38"/>
      <c r="E1567" s="38"/>
      <c r="G1567" s="38"/>
      <c r="I1567" s="38"/>
      <c r="K1567" s="38"/>
    </row>
    <row r="1568" spans="3:11" x14ac:dyDescent="0.2">
      <c r="C1568" s="38"/>
      <c r="E1568" s="38"/>
      <c r="G1568" s="38"/>
      <c r="I1568" s="38"/>
      <c r="K1568" s="38"/>
    </row>
    <row r="1569" spans="3:11" x14ac:dyDescent="0.2">
      <c r="C1569" s="38"/>
      <c r="E1569" s="38"/>
      <c r="G1569" s="38"/>
      <c r="I1569" s="38"/>
      <c r="K1569" s="38"/>
    </row>
    <row r="1570" spans="3:11" x14ac:dyDescent="0.2">
      <c r="C1570" s="38"/>
      <c r="E1570" s="38"/>
      <c r="G1570" s="38"/>
      <c r="I1570" s="38"/>
      <c r="K1570" s="38"/>
    </row>
    <row r="1571" spans="3:11" x14ac:dyDescent="0.2">
      <c r="C1571" s="38"/>
      <c r="E1571" s="38"/>
      <c r="G1571" s="38"/>
      <c r="I1571" s="38"/>
      <c r="K1571" s="38"/>
    </row>
    <row r="1572" spans="3:11" x14ac:dyDescent="0.2">
      <c r="C1572" s="38"/>
      <c r="E1572" s="38"/>
      <c r="G1572" s="38"/>
      <c r="I1572" s="38"/>
      <c r="K1572" s="38"/>
    </row>
    <row r="1573" spans="3:11" x14ac:dyDescent="0.2">
      <c r="C1573" s="38"/>
      <c r="E1573" s="38"/>
      <c r="G1573" s="38"/>
      <c r="I1573" s="38"/>
      <c r="K1573" s="38"/>
    </row>
    <row r="1574" spans="3:11" x14ac:dyDescent="0.2">
      <c r="C1574" s="38"/>
      <c r="E1574" s="38"/>
      <c r="G1574" s="38"/>
      <c r="I1574" s="38"/>
      <c r="K1574" s="38"/>
    </row>
    <row r="1575" spans="3:11" x14ac:dyDescent="0.2">
      <c r="C1575" s="38"/>
      <c r="E1575" s="38"/>
      <c r="G1575" s="38"/>
      <c r="I1575" s="38"/>
      <c r="K1575" s="38"/>
    </row>
    <row r="1576" spans="3:11" x14ac:dyDescent="0.2">
      <c r="C1576" s="38"/>
      <c r="E1576" s="38"/>
      <c r="G1576" s="38"/>
      <c r="I1576" s="38"/>
      <c r="K1576" s="38"/>
    </row>
    <row r="1577" spans="3:11" x14ac:dyDescent="0.2">
      <c r="C1577" s="38"/>
      <c r="E1577" s="38"/>
      <c r="G1577" s="38"/>
      <c r="I1577" s="38"/>
      <c r="K1577" s="38"/>
    </row>
    <row r="1578" spans="3:11" x14ac:dyDescent="0.2">
      <c r="C1578" s="38"/>
      <c r="E1578" s="38"/>
      <c r="G1578" s="38"/>
      <c r="I1578" s="38"/>
      <c r="K1578" s="38"/>
    </row>
    <row r="1579" spans="3:11" x14ac:dyDescent="0.2">
      <c r="C1579" s="38"/>
      <c r="E1579" s="38"/>
      <c r="G1579" s="38"/>
      <c r="I1579" s="38"/>
      <c r="K1579" s="38"/>
    </row>
    <row r="1580" spans="3:11" x14ac:dyDescent="0.2">
      <c r="C1580" s="38"/>
      <c r="E1580" s="38"/>
      <c r="G1580" s="38"/>
      <c r="I1580" s="38"/>
      <c r="K1580" s="38"/>
    </row>
    <row r="1581" spans="3:11" x14ac:dyDescent="0.2">
      <c r="C1581" s="38"/>
      <c r="E1581" s="38"/>
      <c r="G1581" s="38"/>
      <c r="I1581" s="38"/>
      <c r="K1581" s="38"/>
    </row>
    <row r="1582" spans="3:11" x14ac:dyDescent="0.2">
      <c r="C1582" s="38"/>
      <c r="E1582" s="38"/>
      <c r="G1582" s="38"/>
      <c r="I1582" s="38"/>
      <c r="K1582" s="38"/>
    </row>
    <row r="1583" spans="3:11" x14ac:dyDescent="0.2">
      <c r="C1583" s="38"/>
      <c r="E1583" s="38"/>
      <c r="G1583" s="38"/>
      <c r="I1583" s="38"/>
      <c r="K1583" s="38"/>
    </row>
    <row r="1584" spans="3:11" x14ac:dyDescent="0.2">
      <c r="C1584" s="38"/>
      <c r="E1584" s="38"/>
      <c r="G1584" s="38"/>
      <c r="I1584" s="38"/>
      <c r="K1584" s="38"/>
    </row>
    <row r="1585" spans="3:11" x14ac:dyDescent="0.2">
      <c r="C1585" s="38"/>
      <c r="E1585" s="38"/>
      <c r="G1585" s="38"/>
      <c r="I1585" s="38"/>
      <c r="K1585" s="38"/>
    </row>
    <row r="1586" spans="3:11" x14ac:dyDescent="0.2">
      <c r="C1586" s="38"/>
      <c r="E1586" s="38"/>
      <c r="G1586" s="38"/>
      <c r="I1586" s="38"/>
      <c r="K1586" s="38"/>
    </row>
    <row r="1587" spans="3:11" x14ac:dyDescent="0.2">
      <c r="C1587" s="38"/>
      <c r="E1587" s="38"/>
      <c r="G1587" s="38"/>
      <c r="I1587" s="38"/>
      <c r="K1587" s="38"/>
    </row>
    <row r="1588" spans="3:11" x14ac:dyDescent="0.2">
      <c r="C1588" s="38"/>
      <c r="E1588" s="38"/>
      <c r="G1588" s="38"/>
      <c r="I1588" s="38"/>
      <c r="K1588" s="38"/>
    </row>
    <row r="1589" spans="3:11" x14ac:dyDescent="0.2">
      <c r="C1589" s="38"/>
      <c r="E1589" s="38"/>
      <c r="G1589" s="38"/>
      <c r="I1589" s="38"/>
      <c r="K1589" s="38"/>
    </row>
    <row r="1590" spans="3:11" x14ac:dyDescent="0.2">
      <c r="C1590" s="38"/>
      <c r="E1590" s="38"/>
      <c r="G1590" s="38"/>
      <c r="I1590" s="38"/>
      <c r="K1590" s="38"/>
    </row>
    <row r="1591" spans="3:11" x14ac:dyDescent="0.2">
      <c r="C1591" s="38"/>
      <c r="E1591" s="38"/>
      <c r="G1591" s="38"/>
      <c r="I1591" s="38"/>
      <c r="K1591" s="38"/>
    </row>
    <row r="1592" spans="3:11" x14ac:dyDescent="0.2">
      <c r="C1592" s="38"/>
      <c r="E1592" s="38"/>
      <c r="G1592" s="38"/>
      <c r="I1592" s="38"/>
      <c r="K1592" s="38"/>
    </row>
    <row r="1593" spans="3:11" x14ac:dyDescent="0.2">
      <c r="C1593" s="38"/>
      <c r="E1593" s="38"/>
      <c r="G1593" s="38"/>
      <c r="I1593" s="38"/>
      <c r="K1593" s="38"/>
    </row>
    <row r="1594" spans="3:11" x14ac:dyDescent="0.2">
      <c r="C1594" s="38"/>
      <c r="E1594" s="38"/>
      <c r="G1594" s="38"/>
      <c r="I1594" s="38"/>
      <c r="K1594" s="38"/>
    </row>
    <row r="1595" spans="3:11" x14ac:dyDescent="0.2">
      <c r="C1595" s="38"/>
      <c r="E1595" s="38"/>
      <c r="G1595" s="38"/>
      <c r="I1595" s="38"/>
      <c r="K1595" s="38"/>
    </row>
    <row r="1596" spans="3:11" x14ac:dyDescent="0.2">
      <c r="C1596" s="38"/>
      <c r="E1596" s="38"/>
      <c r="G1596" s="38"/>
      <c r="I1596" s="38"/>
      <c r="K1596" s="38"/>
    </row>
    <row r="1597" spans="3:11" x14ac:dyDescent="0.2">
      <c r="C1597" s="38"/>
      <c r="E1597" s="38"/>
      <c r="G1597" s="38"/>
      <c r="I1597" s="38"/>
      <c r="K1597" s="38"/>
    </row>
    <row r="1598" spans="3:11" x14ac:dyDescent="0.2">
      <c r="C1598" s="38"/>
      <c r="E1598" s="38"/>
      <c r="G1598" s="38"/>
      <c r="I1598" s="38"/>
      <c r="K1598" s="38"/>
    </row>
    <row r="1599" spans="3:11" x14ac:dyDescent="0.2">
      <c r="C1599" s="38"/>
      <c r="E1599" s="38"/>
      <c r="G1599" s="38"/>
      <c r="I1599" s="38"/>
      <c r="K1599" s="38"/>
    </row>
    <row r="1600" spans="3:11" x14ac:dyDescent="0.2">
      <c r="C1600" s="38"/>
      <c r="E1600" s="38"/>
      <c r="G1600" s="38"/>
      <c r="I1600" s="38"/>
      <c r="K1600" s="38"/>
    </row>
    <row r="1601" spans="3:11" x14ac:dyDescent="0.2">
      <c r="C1601" s="38"/>
      <c r="E1601" s="38"/>
      <c r="G1601" s="38"/>
      <c r="I1601" s="38"/>
      <c r="K1601" s="38"/>
    </row>
    <row r="1602" spans="3:11" x14ac:dyDescent="0.2">
      <c r="C1602" s="38"/>
      <c r="E1602" s="38"/>
      <c r="G1602" s="38"/>
      <c r="I1602" s="38"/>
      <c r="K1602" s="38"/>
    </row>
    <row r="1603" spans="3:11" x14ac:dyDescent="0.2">
      <c r="C1603" s="38"/>
      <c r="E1603" s="38"/>
      <c r="G1603" s="38"/>
      <c r="I1603" s="38"/>
      <c r="K1603" s="38"/>
    </row>
    <row r="1604" spans="3:11" x14ac:dyDescent="0.2">
      <c r="C1604" s="38"/>
      <c r="E1604" s="38"/>
      <c r="G1604" s="38"/>
      <c r="I1604" s="38"/>
      <c r="K1604" s="38"/>
    </row>
    <row r="1605" spans="3:11" x14ac:dyDescent="0.2">
      <c r="C1605" s="38"/>
      <c r="E1605" s="38"/>
      <c r="G1605" s="38"/>
      <c r="I1605" s="38"/>
      <c r="K1605" s="38"/>
    </row>
    <row r="1606" spans="3:11" x14ac:dyDescent="0.2">
      <c r="C1606" s="38"/>
      <c r="E1606" s="38"/>
      <c r="G1606" s="38"/>
      <c r="I1606" s="38"/>
      <c r="K1606" s="38"/>
    </row>
    <row r="1607" spans="3:11" x14ac:dyDescent="0.2">
      <c r="C1607" s="38"/>
      <c r="E1607" s="38"/>
      <c r="G1607" s="38"/>
      <c r="I1607" s="38"/>
      <c r="K1607" s="38"/>
    </row>
    <row r="1608" spans="3:11" x14ac:dyDescent="0.2">
      <c r="C1608" s="38"/>
      <c r="E1608" s="38"/>
      <c r="G1608" s="38"/>
      <c r="I1608" s="38"/>
      <c r="K1608" s="38"/>
    </row>
    <row r="1609" spans="3:11" x14ac:dyDescent="0.2">
      <c r="C1609" s="38"/>
      <c r="E1609" s="38"/>
      <c r="G1609" s="38"/>
      <c r="I1609" s="38"/>
      <c r="K1609" s="38"/>
    </row>
    <row r="1610" spans="3:11" x14ac:dyDescent="0.2">
      <c r="C1610" s="38"/>
      <c r="E1610" s="38"/>
      <c r="G1610" s="38"/>
      <c r="I1610" s="38"/>
      <c r="K1610" s="38"/>
    </row>
    <row r="1611" spans="3:11" x14ac:dyDescent="0.2">
      <c r="C1611" s="38"/>
      <c r="E1611" s="38"/>
      <c r="G1611" s="38"/>
      <c r="I1611" s="38"/>
      <c r="K1611" s="38"/>
    </row>
    <row r="1612" spans="3:11" x14ac:dyDescent="0.2">
      <c r="C1612" s="38"/>
      <c r="E1612" s="38"/>
      <c r="G1612" s="38"/>
      <c r="I1612" s="38"/>
      <c r="K1612" s="38"/>
    </row>
    <row r="1613" spans="3:11" x14ac:dyDescent="0.2">
      <c r="C1613" s="38"/>
      <c r="E1613" s="38"/>
      <c r="G1613" s="38"/>
      <c r="I1613" s="38"/>
      <c r="K1613" s="38"/>
    </row>
    <row r="1614" spans="3:11" x14ac:dyDescent="0.2">
      <c r="C1614" s="38"/>
      <c r="E1614" s="38"/>
      <c r="G1614" s="38"/>
      <c r="I1614" s="38"/>
      <c r="K1614" s="38"/>
    </row>
    <row r="1615" spans="3:11" x14ac:dyDescent="0.2">
      <c r="C1615" s="38"/>
      <c r="E1615" s="38"/>
      <c r="G1615" s="38"/>
      <c r="I1615" s="38"/>
      <c r="K1615" s="38"/>
    </row>
    <row r="1616" spans="3:11" x14ac:dyDescent="0.2">
      <c r="C1616" s="38"/>
      <c r="E1616" s="38"/>
      <c r="G1616" s="38"/>
      <c r="I1616" s="38"/>
      <c r="K1616" s="38"/>
    </row>
    <row r="1617" spans="3:11" x14ac:dyDescent="0.2">
      <c r="C1617" s="38"/>
      <c r="E1617" s="38"/>
      <c r="G1617" s="38"/>
      <c r="I1617" s="38"/>
      <c r="K1617" s="38"/>
    </row>
    <row r="1618" spans="3:11" x14ac:dyDescent="0.2">
      <c r="C1618" s="38"/>
      <c r="E1618" s="38"/>
      <c r="G1618" s="38"/>
      <c r="I1618" s="38"/>
      <c r="K1618" s="38"/>
    </row>
    <row r="1619" spans="3:11" x14ac:dyDescent="0.2">
      <c r="C1619" s="38"/>
      <c r="E1619" s="38"/>
      <c r="G1619" s="38"/>
      <c r="I1619" s="38"/>
      <c r="K1619" s="38"/>
    </row>
    <row r="1620" spans="3:11" x14ac:dyDescent="0.2">
      <c r="C1620" s="38"/>
      <c r="E1620" s="38"/>
      <c r="G1620" s="38"/>
      <c r="I1620" s="38"/>
      <c r="K1620" s="38"/>
    </row>
    <row r="1621" spans="3:11" x14ac:dyDescent="0.2">
      <c r="C1621" s="38"/>
      <c r="E1621" s="38"/>
      <c r="G1621" s="38"/>
      <c r="I1621" s="38"/>
      <c r="K1621" s="38"/>
    </row>
    <row r="1622" spans="3:11" x14ac:dyDescent="0.2">
      <c r="C1622" s="38"/>
      <c r="E1622" s="38"/>
      <c r="G1622" s="38"/>
      <c r="I1622" s="38"/>
      <c r="K1622" s="38"/>
    </row>
    <row r="1623" spans="3:11" x14ac:dyDescent="0.2">
      <c r="C1623" s="38"/>
      <c r="E1623" s="38"/>
      <c r="G1623" s="38"/>
      <c r="I1623" s="38"/>
      <c r="K1623" s="38"/>
    </row>
    <row r="1624" spans="3:11" x14ac:dyDescent="0.2">
      <c r="C1624" s="38"/>
      <c r="E1624" s="38"/>
      <c r="G1624" s="38"/>
      <c r="I1624" s="38"/>
      <c r="K1624" s="38"/>
    </row>
    <row r="1625" spans="3:11" x14ac:dyDescent="0.2">
      <c r="C1625" s="38"/>
      <c r="E1625" s="38"/>
      <c r="G1625" s="38"/>
      <c r="I1625" s="38"/>
      <c r="K1625" s="38"/>
    </row>
    <row r="1626" spans="3:11" x14ac:dyDescent="0.2">
      <c r="C1626" s="38"/>
      <c r="E1626" s="38"/>
      <c r="G1626" s="38"/>
      <c r="I1626" s="38"/>
      <c r="K1626" s="38"/>
    </row>
    <row r="1627" spans="3:11" x14ac:dyDescent="0.2">
      <c r="C1627" s="38"/>
      <c r="E1627" s="38"/>
      <c r="G1627" s="38"/>
      <c r="I1627" s="38"/>
      <c r="K1627" s="38"/>
    </row>
    <row r="1628" spans="3:11" x14ac:dyDescent="0.2">
      <c r="C1628" s="38"/>
      <c r="E1628" s="38"/>
      <c r="G1628" s="38"/>
      <c r="I1628" s="38"/>
      <c r="K1628" s="38"/>
    </row>
    <row r="1629" spans="3:11" x14ac:dyDescent="0.2">
      <c r="C1629" s="38"/>
      <c r="E1629" s="38"/>
      <c r="G1629" s="38"/>
      <c r="I1629" s="38"/>
      <c r="K1629" s="38"/>
    </row>
    <row r="1630" spans="3:11" x14ac:dyDescent="0.2">
      <c r="C1630" s="38"/>
      <c r="E1630" s="38"/>
      <c r="G1630" s="38"/>
      <c r="I1630" s="38"/>
      <c r="K1630" s="38"/>
    </row>
    <row r="1631" spans="3:11" x14ac:dyDescent="0.2">
      <c r="C1631" s="38"/>
      <c r="E1631" s="38"/>
      <c r="G1631" s="38"/>
      <c r="I1631" s="38"/>
      <c r="K1631" s="38"/>
    </row>
    <row r="1632" spans="3:11" x14ac:dyDescent="0.2">
      <c r="C1632" s="38"/>
      <c r="E1632" s="38"/>
      <c r="G1632" s="38"/>
      <c r="I1632" s="38"/>
      <c r="K1632" s="38"/>
    </row>
    <row r="1633" spans="3:11" x14ac:dyDescent="0.2">
      <c r="C1633" s="38"/>
      <c r="E1633" s="38"/>
      <c r="G1633" s="38"/>
      <c r="I1633" s="38"/>
      <c r="K1633" s="38"/>
    </row>
    <row r="1634" spans="3:11" x14ac:dyDescent="0.2">
      <c r="C1634" s="38"/>
      <c r="E1634" s="38"/>
      <c r="G1634" s="38"/>
      <c r="I1634" s="38"/>
      <c r="K1634" s="38"/>
    </row>
    <row r="1635" spans="3:11" x14ac:dyDescent="0.2">
      <c r="C1635" s="38"/>
      <c r="E1635" s="38"/>
      <c r="G1635" s="38"/>
      <c r="I1635" s="38"/>
      <c r="K1635" s="38"/>
    </row>
    <row r="1636" spans="3:11" x14ac:dyDescent="0.2">
      <c r="C1636" s="38"/>
      <c r="E1636" s="38"/>
      <c r="G1636" s="38"/>
      <c r="I1636" s="38"/>
      <c r="K1636" s="38"/>
    </row>
    <row r="1637" spans="3:11" x14ac:dyDescent="0.2">
      <c r="C1637" s="38"/>
      <c r="E1637" s="38"/>
      <c r="G1637" s="38"/>
      <c r="I1637" s="38"/>
      <c r="K1637" s="38"/>
    </row>
    <row r="1638" spans="3:11" x14ac:dyDescent="0.2">
      <c r="C1638" s="38"/>
      <c r="E1638" s="38"/>
      <c r="G1638" s="38"/>
      <c r="I1638" s="38"/>
      <c r="K1638" s="38"/>
    </row>
    <row r="1639" spans="3:11" x14ac:dyDescent="0.2">
      <c r="C1639" s="38"/>
      <c r="E1639" s="38"/>
      <c r="G1639" s="38"/>
      <c r="I1639" s="38"/>
      <c r="K1639" s="38"/>
    </row>
    <row r="1640" spans="3:11" x14ac:dyDescent="0.2">
      <c r="C1640" s="38"/>
      <c r="E1640" s="38"/>
      <c r="G1640" s="38"/>
      <c r="I1640" s="38"/>
      <c r="K1640" s="38"/>
    </row>
    <row r="1641" spans="3:11" x14ac:dyDescent="0.2">
      <c r="C1641" s="38"/>
      <c r="E1641" s="38"/>
      <c r="G1641" s="38"/>
      <c r="I1641" s="38"/>
      <c r="K1641" s="38"/>
    </row>
    <row r="1642" spans="3:11" x14ac:dyDescent="0.2">
      <c r="C1642" s="38"/>
      <c r="E1642" s="38"/>
      <c r="G1642" s="38"/>
      <c r="I1642" s="38"/>
      <c r="K1642" s="38"/>
    </row>
    <row r="1643" spans="3:11" x14ac:dyDescent="0.2">
      <c r="C1643" s="38"/>
      <c r="E1643" s="38"/>
      <c r="G1643" s="38"/>
      <c r="I1643" s="38"/>
      <c r="K1643" s="38"/>
    </row>
    <row r="1644" spans="3:11" x14ac:dyDescent="0.2">
      <c r="C1644" s="38"/>
      <c r="E1644" s="38"/>
      <c r="G1644" s="38"/>
      <c r="I1644" s="38"/>
      <c r="K1644" s="38"/>
    </row>
    <row r="1645" spans="3:11" x14ac:dyDescent="0.2">
      <c r="C1645" s="38"/>
      <c r="E1645" s="38"/>
      <c r="G1645" s="38"/>
      <c r="I1645" s="38"/>
      <c r="K1645" s="38"/>
    </row>
    <row r="1646" spans="3:11" x14ac:dyDescent="0.2">
      <c r="C1646" s="38"/>
      <c r="E1646" s="38"/>
      <c r="G1646" s="38"/>
      <c r="I1646" s="38"/>
      <c r="K1646" s="38"/>
    </row>
    <row r="1647" spans="3:11" x14ac:dyDescent="0.2">
      <c r="C1647" s="38"/>
      <c r="E1647" s="38"/>
      <c r="G1647" s="38"/>
      <c r="I1647" s="38"/>
      <c r="K1647" s="38"/>
    </row>
    <row r="1648" spans="3:11" x14ac:dyDescent="0.2">
      <c r="C1648" s="38"/>
      <c r="E1648" s="38"/>
      <c r="G1648" s="38"/>
      <c r="I1648" s="38"/>
      <c r="K1648" s="38"/>
    </row>
    <row r="1649" spans="3:11" x14ac:dyDescent="0.2">
      <c r="C1649" s="38"/>
      <c r="E1649" s="38"/>
      <c r="G1649" s="38"/>
      <c r="I1649" s="38"/>
      <c r="K1649" s="38"/>
    </row>
    <row r="1650" spans="3:11" x14ac:dyDescent="0.2">
      <c r="C1650" s="38"/>
      <c r="E1650" s="38"/>
      <c r="G1650" s="38"/>
      <c r="I1650" s="38"/>
      <c r="K1650" s="38"/>
    </row>
    <row r="1651" spans="3:11" x14ac:dyDescent="0.2">
      <c r="C1651" s="38"/>
      <c r="E1651" s="38"/>
      <c r="G1651" s="38"/>
      <c r="I1651" s="38"/>
      <c r="K1651" s="38"/>
    </row>
    <row r="1652" spans="3:11" x14ac:dyDescent="0.2">
      <c r="C1652" s="38"/>
      <c r="E1652" s="38"/>
      <c r="G1652" s="38"/>
      <c r="I1652" s="38"/>
      <c r="K1652" s="38"/>
    </row>
    <row r="1653" spans="3:11" x14ac:dyDescent="0.2">
      <c r="C1653" s="38"/>
      <c r="E1653" s="38"/>
      <c r="G1653" s="38"/>
      <c r="I1653" s="38"/>
      <c r="K1653" s="38"/>
    </row>
    <row r="1654" spans="3:11" x14ac:dyDescent="0.2">
      <c r="C1654" s="38"/>
      <c r="E1654" s="38"/>
      <c r="G1654" s="38"/>
      <c r="I1654" s="38"/>
      <c r="K1654" s="38"/>
    </row>
    <row r="1655" spans="3:11" x14ac:dyDescent="0.2">
      <c r="C1655" s="38"/>
      <c r="E1655" s="38"/>
      <c r="G1655" s="38"/>
      <c r="I1655" s="38"/>
      <c r="K1655" s="38"/>
    </row>
    <row r="1656" spans="3:11" x14ac:dyDescent="0.2">
      <c r="C1656" s="38"/>
      <c r="E1656" s="38"/>
      <c r="G1656" s="38"/>
      <c r="I1656" s="38"/>
      <c r="K1656" s="38"/>
    </row>
    <row r="1657" spans="3:11" x14ac:dyDescent="0.2">
      <c r="C1657" s="38"/>
      <c r="E1657" s="38"/>
      <c r="G1657" s="38"/>
      <c r="I1657" s="38"/>
      <c r="K1657" s="38"/>
    </row>
    <row r="1658" spans="3:11" x14ac:dyDescent="0.2">
      <c r="C1658" s="38"/>
      <c r="E1658" s="38"/>
      <c r="G1658" s="38"/>
      <c r="I1658" s="38"/>
      <c r="K1658" s="38"/>
    </row>
    <row r="1659" spans="3:11" x14ac:dyDescent="0.2">
      <c r="C1659" s="38"/>
      <c r="E1659" s="38"/>
      <c r="G1659" s="38"/>
      <c r="I1659" s="38"/>
      <c r="K1659" s="38"/>
    </row>
    <row r="1660" spans="3:11" x14ac:dyDescent="0.2">
      <c r="C1660" s="38"/>
      <c r="E1660" s="38"/>
      <c r="G1660" s="38"/>
      <c r="I1660" s="38"/>
      <c r="K1660" s="38"/>
    </row>
    <row r="1661" spans="3:11" x14ac:dyDescent="0.2">
      <c r="C1661" s="38"/>
      <c r="E1661" s="38"/>
      <c r="G1661" s="38"/>
      <c r="I1661" s="38"/>
      <c r="K1661" s="38"/>
    </row>
    <row r="1662" spans="3:11" x14ac:dyDescent="0.2">
      <c r="C1662" s="38"/>
      <c r="E1662" s="38"/>
      <c r="G1662" s="38"/>
      <c r="I1662" s="38"/>
      <c r="K1662" s="38"/>
    </row>
    <row r="1663" spans="3:11" x14ac:dyDescent="0.2">
      <c r="C1663" s="38"/>
      <c r="E1663" s="38"/>
      <c r="G1663" s="38"/>
      <c r="I1663" s="38"/>
      <c r="K1663" s="38"/>
    </row>
    <row r="1664" spans="3:11" x14ac:dyDescent="0.2">
      <c r="C1664" s="38"/>
      <c r="E1664" s="38"/>
      <c r="G1664" s="38"/>
      <c r="I1664" s="38"/>
      <c r="K1664" s="38"/>
    </row>
    <row r="1665" spans="3:11" x14ac:dyDescent="0.2">
      <c r="C1665" s="38"/>
      <c r="E1665" s="38"/>
      <c r="G1665" s="38"/>
      <c r="I1665" s="38"/>
      <c r="K1665" s="38"/>
    </row>
    <row r="1666" spans="3:11" x14ac:dyDescent="0.2">
      <c r="C1666" s="38"/>
      <c r="E1666" s="38"/>
      <c r="G1666" s="38"/>
      <c r="I1666" s="38"/>
      <c r="K1666" s="38"/>
    </row>
    <row r="1667" spans="3:11" x14ac:dyDescent="0.2">
      <c r="C1667" s="38"/>
      <c r="E1667" s="38"/>
      <c r="G1667" s="38"/>
      <c r="I1667" s="38"/>
      <c r="K1667" s="38"/>
    </row>
    <row r="1668" spans="3:11" x14ac:dyDescent="0.2">
      <c r="C1668" s="38"/>
      <c r="E1668" s="38"/>
      <c r="G1668" s="38"/>
      <c r="I1668" s="38"/>
      <c r="K1668" s="38"/>
    </row>
    <row r="1669" spans="3:11" x14ac:dyDescent="0.2">
      <c r="C1669" s="38"/>
      <c r="E1669" s="38"/>
      <c r="G1669" s="38"/>
      <c r="I1669" s="38"/>
      <c r="K1669" s="38"/>
    </row>
    <row r="1670" spans="3:11" x14ac:dyDescent="0.2">
      <c r="C1670" s="38"/>
      <c r="E1670" s="38"/>
      <c r="G1670" s="38"/>
      <c r="I1670" s="38"/>
      <c r="K1670" s="38"/>
    </row>
    <row r="1671" spans="3:11" x14ac:dyDescent="0.2">
      <c r="C1671" s="38"/>
      <c r="E1671" s="38"/>
      <c r="G1671" s="38"/>
      <c r="I1671" s="38"/>
      <c r="K1671" s="38"/>
    </row>
    <row r="1672" spans="3:11" x14ac:dyDescent="0.2">
      <c r="C1672" s="38"/>
      <c r="E1672" s="38"/>
      <c r="G1672" s="38"/>
      <c r="I1672" s="38"/>
      <c r="K1672" s="38"/>
    </row>
    <row r="1673" spans="3:11" x14ac:dyDescent="0.2">
      <c r="C1673" s="38"/>
      <c r="E1673" s="38"/>
      <c r="G1673" s="38"/>
      <c r="I1673" s="38"/>
      <c r="K1673" s="38"/>
    </row>
    <row r="1674" spans="3:11" x14ac:dyDescent="0.2">
      <c r="C1674" s="38"/>
      <c r="E1674" s="38"/>
      <c r="G1674" s="38"/>
      <c r="I1674" s="38"/>
      <c r="K1674" s="38"/>
    </row>
    <row r="1675" spans="3:11" x14ac:dyDescent="0.2">
      <c r="C1675" s="38"/>
      <c r="E1675" s="38"/>
      <c r="G1675" s="38"/>
      <c r="I1675" s="38"/>
      <c r="K1675" s="38"/>
    </row>
    <row r="1676" spans="3:11" x14ac:dyDescent="0.2">
      <c r="C1676" s="38"/>
      <c r="E1676" s="38"/>
      <c r="G1676" s="38"/>
      <c r="I1676" s="38"/>
      <c r="K1676" s="38"/>
    </row>
    <row r="1677" spans="3:11" x14ac:dyDescent="0.2">
      <c r="C1677" s="38"/>
      <c r="E1677" s="38"/>
      <c r="G1677" s="38"/>
      <c r="I1677" s="38"/>
      <c r="K1677" s="38"/>
    </row>
    <row r="1678" spans="3:11" x14ac:dyDescent="0.2">
      <c r="C1678" s="38"/>
      <c r="E1678" s="38"/>
      <c r="G1678" s="38"/>
      <c r="I1678" s="38"/>
      <c r="K1678" s="38"/>
    </row>
    <row r="1679" spans="3:11" x14ac:dyDescent="0.2">
      <c r="C1679" s="38"/>
      <c r="E1679" s="38"/>
      <c r="G1679" s="38"/>
      <c r="I1679" s="38"/>
      <c r="K1679" s="38"/>
    </row>
    <row r="1680" spans="3:11" x14ac:dyDescent="0.2">
      <c r="C1680" s="38"/>
      <c r="E1680" s="38"/>
      <c r="G1680" s="38"/>
      <c r="I1680" s="38"/>
      <c r="K1680" s="38"/>
    </row>
    <row r="1681" spans="3:11" x14ac:dyDescent="0.2">
      <c r="C1681" s="38"/>
      <c r="E1681" s="38"/>
      <c r="G1681" s="38"/>
      <c r="I1681" s="38"/>
      <c r="K1681" s="38"/>
    </row>
    <row r="1682" spans="3:11" x14ac:dyDescent="0.2">
      <c r="C1682" s="38"/>
      <c r="E1682" s="38"/>
      <c r="G1682" s="38"/>
      <c r="I1682" s="38"/>
      <c r="K1682" s="38"/>
    </row>
    <row r="1683" spans="3:11" x14ac:dyDescent="0.2">
      <c r="C1683" s="38"/>
      <c r="E1683" s="38"/>
      <c r="G1683" s="38"/>
      <c r="I1683" s="38"/>
      <c r="K1683" s="38"/>
    </row>
    <row r="1684" spans="3:11" x14ac:dyDescent="0.2">
      <c r="C1684" s="38"/>
      <c r="E1684" s="38"/>
      <c r="G1684" s="38"/>
      <c r="I1684" s="38"/>
      <c r="K1684" s="38"/>
    </row>
    <row r="1685" spans="3:11" x14ac:dyDescent="0.2">
      <c r="C1685" s="38"/>
      <c r="E1685" s="38"/>
      <c r="G1685" s="38"/>
      <c r="I1685" s="38"/>
      <c r="K1685" s="38"/>
    </row>
    <row r="1686" spans="3:11" x14ac:dyDescent="0.2">
      <c r="C1686" s="38"/>
      <c r="E1686" s="38"/>
      <c r="G1686" s="38"/>
      <c r="I1686" s="38"/>
      <c r="K1686" s="38"/>
    </row>
    <row r="1687" spans="3:11" x14ac:dyDescent="0.2">
      <c r="C1687" s="38"/>
      <c r="E1687" s="38"/>
      <c r="G1687" s="38"/>
      <c r="I1687" s="38"/>
      <c r="K1687" s="38"/>
    </row>
    <row r="1688" spans="3:11" x14ac:dyDescent="0.2">
      <c r="C1688" s="38"/>
      <c r="E1688" s="38"/>
      <c r="G1688" s="38"/>
      <c r="I1688" s="38"/>
      <c r="K1688" s="38"/>
    </row>
    <row r="1689" spans="3:11" x14ac:dyDescent="0.2">
      <c r="C1689" s="38"/>
      <c r="E1689" s="38"/>
      <c r="G1689" s="38"/>
      <c r="I1689" s="38"/>
      <c r="K1689" s="38"/>
    </row>
    <row r="1690" spans="3:11" x14ac:dyDescent="0.2">
      <c r="C1690" s="38"/>
      <c r="E1690" s="38"/>
      <c r="G1690" s="38"/>
      <c r="I1690" s="38"/>
      <c r="K1690" s="38"/>
    </row>
    <row r="1691" spans="3:11" x14ac:dyDescent="0.2">
      <c r="C1691" s="38"/>
      <c r="E1691" s="38"/>
      <c r="G1691" s="38"/>
      <c r="I1691" s="38"/>
      <c r="K1691" s="38"/>
    </row>
    <row r="1692" spans="3:11" x14ac:dyDescent="0.2">
      <c r="C1692" s="38"/>
      <c r="E1692" s="38"/>
      <c r="G1692" s="38"/>
      <c r="I1692" s="38"/>
      <c r="K1692" s="38"/>
    </row>
    <row r="1693" spans="3:11" x14ac:dyDescent="0.2">
      <c r="C1693" s="38"/>
      <c r="E1693" s="38"/>
      <c r="G1693" s="38"/>
      <c r="I1693" s="38"/>
      <c r="K1693" s="38"/>
    </row>
    <row r="1694" spans="3:11" x14ac:dyDescent="0.2">
      <c r="C1694" s="38"/>
      <c r="E1694" s="38"/>
      <c r="G1694" s="38"/>
      <c r="I1694" s="38"/>
      <c r="K1694" s="38"/>
    </row>
    <row r="1695" spans="3:11" x14ac:dyDescent="0.2">
      <c r="C1695" s="38"/>
      <c r="E1695" s="38"/>
      <c r="G1695" s="38"/>
      <c r="I1695" s="38"/>
      <c r="K1695" s="38"/>
    </row>
    <row r="1696" spans="3:11" x14ac:dyDescent="0.2">
      <c r="C1696" s="38"/>
      <c r="E1696" s="38"/>
      <c r="G1696" s="38"/>
      <c r="I1696" s="38"/>
      <c r="K1696" s="38"/>
    </row>
    <row r="1697" spans="3:11" x14ac:dyDescent="0.2">
      <c r="C1697" s="38"/>
      <c r="E1697" s="38"/>
      <c r="G1697" s="38"/>
      <c r="I1697" s="38"/>
      <c r="K1697" s="38"/>
    </row>
    <row r="1698" spans="3:11" x14ac:dyDescent="0.2">
      <c r="C1698" s="38"/>
      <c r="E1698" s="38"/>
      <c r="G1698" s="38"/>
      <c r="I1698" s="38"/>
      <c r="K1698" s="38"/>
    </row>
    <row r="1699" spans="3:11" x14ac:dyDescent="0.2">
      <c r="C1699" s="38"/>
      <c r="E1699" s="38"/>
      <c r="G1699" s="38"/>
      <c r="I1699" s="38"/>
      <c r="K1699" s="38"/>
    </row>
    <row r="1700" spans="3:11" x14ac:dyDescent="0.2">
      <c r="C1700" s="38"/>
      <c r="E1700" s="38"/>
      <c r="G1700" s="38"/>
      <c r="I1700" s="38"/>
      <c r="K1700" s="38"/>
    </row>
    <row r="1701" spans="3:11" x14ac:dyDescent="0.2">
      <c r="C1701" s="38"/>
      <c r="E1701" s="38"/>
      <c r="G1701" s="38"/>
      <c r="I1701" s="38"/>
      <c r="K1701" s="38"/>
    </row>
    <row r="1702" spans="3:11" x14ac:dyDescent="0.2">
      <c r="C1702" s="38"/>
      <c r="E1702" s="38"/>
      <c r="G1702" s="38"/>
      <c r="I1702" s="38"/>
      <c r="K1702" s="38"/>
    </row>
    <row r="1703" spans="3:11" x14ac:dyDescent="0.2">
      <c r="C1703" s="38"/>
      <c r="E1703" s="38"/>
      <c r="G1703" s="38"/>
      <c r="I1703" s="38"/>
      <c r="K1703" s="38"/>
    </row>
    <row r="1704" spans="3:11" x14ac:dyDescent="0.2">
      <c r="C1704" s="38"/>
      <c r="E1704" s="38"/>
      <c r="G1704" s="38"/>
      <c r="I1704" s="38"/>
      <c r="K1704" s="38"/>
    </row>
    <row r="1705" spans="3:11" x14ac:dyDescent="0.2">
      <c r="C1705" s="38"/>
      <c r="E1705" s="38"/>
      <c r="G1705" s="38"/>
      <c r="I1705" s="38"/>
      <c r="K1705" s="38"/>
    </row>
    <row r="1706" spans="3:11" x14ac:dyDescent="0.2">
      <c r="C1706" s="38"/>
      <c r="E1706" s="38"/>
      <c r="G1706" s="38"/>
      <c r="I1706" s="38"/>
      <c r="K1706" s="38"/>
    </row>
    <row r="1707" spans="3:11" x14ac:dyDescent="0.2">
      <c r="C1707" s="38"/>
      <c r="E1707" s="38"/>
      <c r="G1707" s="38"/>
      <c r="I1707" s="38"/>
      <c r="K1707" s="38"/>
    </row>
    <row r="1708" spans="3:11" x14ac:dyDescent="0.2">
      <c r="C1708" s="38"/>
      <c r="E1708" s="38"/>
      <c r="G1708" s="38"/>
      <c r="I1708" s="38"/>
      <c r="K1708" s="38"/>
    </row>
    <row r="1709" spans="3:11" x14ac:dyDescent="0.2">
      <c r="C1709" s="38"/>
      <c r="E1709" s="38"/>
      <c r="G1709" s="38"/>
      <c r="I1709" s="38"/>
      <c r="K1709" s="38"/>
    </row>
    <row r="1710" spans="3:11" x14ac:dyDescent="0.2">
      <c r="C1710" s="38"/>
      <c r="E1710" s="38"/>
      <c r="G1710" s="38"/>
      <c r="I1710" s="38"/>
      <c r="K1710" s="38"/>
    </row>
    <row r="1711" spans="3:11" x14ac:dyDescent="0.2">
      <c r="C1711" s="38"/>
      <c r="E1711" s="38"/>
      <c r="G1711" s="38"/>
      <c r="I1711" s="38"/>
      <c r="K1711" s="38"/>
    </row>
    <row r="1712" spans="3:11" x14ac:dyDescent="0.2">
      <c r="C1712" s="38"/>
      <c r="E1712" s="38"/>
      <c r="G1712" s="38"/>
      <c r="I1712" s="38"/>
      <c r="K1712" s="38"/>
    </row>
    <row r="1713" spans="3:11" x14ac:dyDescent="0.2">
      <c r="C1713" s="38"/>
      <c r="E1713" s="38"/>
      <c r="G1713" s="38"/>
      <c r="I1713" s="38"/>
      <c r="K1713" s="38"/>
    </row>
    <row r="1714" spans="3:11" x14ac:dyDescent="0.2">
      <c r="C1714" s="38"/>
      <c r="E1714" s="38"/>
      <c r="G1714" s="38"/>
      <c r="I1714" s="38"/>
      <c r="K1714" s="38"/>
    </row>
    <row r="1715" spans="3:11" x14ac:dyDescent="0.2">
      <c r="C1715" s="38"/>
      <c r="E1715" s="38"/>
      <c r="G1715" s="38"/>
      <c r="I1715" s="38"/>
      <c r="K1715" s="38"/>
    </row>
    <row r="1716" spans="3:11" x14ac:dyDescent="0.2">
      <c r="C1716" s="38"/>
      <c r="E1716" s="38"/>
      <c r="G1716" s="38"/>
      <c r="I1716" s="38"/>
      <c r="K1716" s="38"/>
    </row>
    <row r="1717" spans="3:11" x14ac:dyDescent="0.2">
      <c r="C1717" s="38"/>
      <c r="E1717" s="38"/>
      <c r="G1717" s="38"/>
      <c r="I1717" s="38"/>
      <c r="K1717" s="38"/>
    </row>
    <row r="1718" spans="3:11" x14ac:dyDescent="0.2">
      <c r="C1718" s="38"/>
      <c r="E1718" s="38"/>
      <c r="G1718" s="38"/>
      <c r="I1718" s="38"/>
      <c r="K1718" s="38"/>
    </row>
    <row r="1719" spans="3:11" x14ac:dyDescent="0.2">
      <c r="C1719" s="38"/>
      <c r="E1719" s="38"/>
      <c r="G1719" s="38"/>
      <c r="I1719" s="38"/>
      <c r="K1719" s="38"/>
    </row>
    <row r="1720" spans="3:11" x14ac:dyDescent="0.2">
      <c r="C1720" s="38"/>
      <c r="E1720" s="38"/>
      <c r="G1720" s="38"/>
      <c r="I1720" s="38"/>
      <c r="K1720" s="38"/>
    </row>
    <row r="1721" spans="3:11" x14ac:dyDescent="0.2">
      <c r="C1721" s="38"/>
      <c r="E1721" s="38"/>
      <c r="G1721" s="38"/>
      <c r="I1721" s="38"/>
      <c r="K1721" s="38"/>
    </row>
    <row r="1722" spans="3:11" x14ac:dyDescent="0.2">
      <c r="C1722" s="38"/>
      <c r="E1722" s="38"/>
      <c r="G1722" s="38"/>
      <c r="I1722" s="38"/>
      <c r="K1722" s="38"/>
    </row>
    <row r="1723" spans="3:11" x14ac:dyDescent="0.2">
      <c r="C1723" s="38"/>
      <c r="E1723" s="38"/>
      <c r="G1723" s="38"/>
      <c r="I1723" s="38"/>
      <c r="K1723" s="38"/>
    </row>
    <row r="1724" spans="3:11" x14ac:dyDescent="0.2">
      <c r="C1724" s="38"/>
      <c r="E1724" s="38"/>
      <c r="G1724" s="38"/>
      <c r="I1724" s="38"/>
      <c r="K1724" s="38"/>
    </row>
    <row r="1725" spans="3:11" x14ac:dyDescent="0.2">
      <c r="C1725" s="38"/>
      <c r="E1725" s="38"/>
      <c r="G1725" s="38"/>
      <c r="I1725" s="38"/>
      <c r="K1725" s="38"/>
    </row>
    <row r="1726" spans="3:11" x14ac:dyDescent="0.2">
      <c r="C1726" s="38"/>
      <c r="E1726" s="38"/>
      <c r="G1726" s="38"/>
      <c r="I1726" s="38"/>
      <c r="K1726" s="38"/>
    </row>
    <row r="1727" spans="3:11" x14ac:dyDescent="0.2">
      <c r="C1727" s="38"/>
      <c r="E1727" s="38"/>
      <c r="G1727" s="38"/>
      <c r="I1727" s="38"/>
      <c r="K1727" s="38"/>
    </row>
    <row r="1728" spans="3:11" x14ac:dyDescent="0.2">
      <c r="C1728" s="38"/>
      <c r="E1728" s="38"/>
      <c r="G1728" s="38"/>
      <c r="I1728" s="38"/>
      <c r="K1728" s="38"/>
    </row>
    <row r="1729" spans="3:11" x14ac:dyDescent="0.2">
      <c r="C1729" s="38"/>
      <c r="E1729" s="38"/>
      <c r="G1729" s="38"/>
      <c r="I1729" s="38"/>
      <c r="K1729" s="38"/>
    </row>
    <row r="1730" spans="3:11" x14ac:dyDescent="0.2">
      <c r="C1730" s="38"/>
      <c r="E1730" s="38"/>
      <c r="G1730" s="38"/>
      <c r="I1730" s="38"/>
      <c r="K1730" s="38"/>
    </row>
    <row r="1731" spans="3:11" x14ac:dyDescent="0.2">
      <c r="C1731" s="38"/>
      <c r="E1731" s="38"/>
      <c r="G1731" s="38"/>
      <c r="I1731" s="38"/>
      <c r="K1731" s="38"/>
    </row>
    <row r="1732" spans="3:11" x14ac:dyDescent="0.2">
      <c r="C1732" s="38"/>
      <c r="E1732" s="38"/>
      <c r="G1732" s="38"/>
      <c r="I1732" s="38"/>
      <c r="K1732" s="38"/>
    </row>
    <row r="1733" spans="3:11" x14ac:dyDescent="0.2">
      <c r="C1733" s="38"/>
      <c r="E1733" s="38"/>
      <c r="G1733" s="38"/>
      <c r="I1733" s="38"/>
      <c r="K1733" s="38"/>
    </row>
    <row r="1734" spans="3:11" x14ac:dyDescent="0.2">
      <c r="C1734" s="38"/>
      <c r="E1734" s="38"/>
      <c r="G1734" s="38"/>
      <c r="I1734" s="38"/>
      <c r="K1734" s="38"/>
    </row>
    <row r="1735" spans="3:11" x14ac:dyDescent="0.2">
      <c r="C1735" s="38"/>
      <c r="E1735" s="38"/>
      <c r="G1735" s="38"/>
      <c r="I1735" s="38"/>
      <c r="K1735" s="38"/>
    </row>
    <row r="1736" spans="3:11" x14ac:dyDescent="0.2">
      <c r="C1736" s="38"/>
      <c r="E1736" s="38"/>
      <c r="G1736" s="38"/>
      <c r="I1736" s="38"/>
      <c r="K1736" s="38"/>
    </row>
    <row r="1737" spans="3:11" x14ac:dyDescent="0.2">
      <c r="C1737" s="38"/>
      <c r="E1737" s="38"/>
      <c r="G1737" s="38"/>
      <c r="I1737" s="38"/>
      <c r="K1737" s="38"/>
    </row>
    <row r="1738" spans="3:11" x14ac:dyDescent="0.2">
      <c r="C1738" s="38"/>
      <c r="E1738" s="38"/>
      <c r="G1738" s="38"/>
      <c r="I1738" s="38"/>
      <c r="K1738" s="38"/>
    </row>
    <row r="1739" spans="3:11" x14ac:dyDescent="0.2">
      <c r="C1739" s="38"/>
      <c r="E1739" s="38"/>
      <c r="G1739" s="38"/>
      <c r="I1739" s="38"/>
      <c r="K1739" s="38"/>
    </row>
    <row r="1740" spans="3:11" x14ac:dyDescent="0.2">
      <c r="C1740" s="38"/>
      <c r="E1740" s="38"/>
      <c r="G1740" s="38"/>
      <c r="I1740" s="38"/>
      <c r="K1740" s="38"/>
    </row>
    <row r="1741" spans="3:11" x14ac:dyDescent="0.2">
      <c r="C1741" s="38"/>
      <c r="E1741" s="38"/>
      <c r="G1741" s="38"/>
      <c r="I1741" s="38"/>
      <c r="K1741" s="38"/>
    </row>
    <row r="1742" spans="3:11" x14ac:dyDescent="0.2">
      <c r="C1742" s="38"/>
      <c r="E1742" s="38"/>
      <c r="G1742" s="38"/>
      <c r="I1742" s="38"/>
      <c r="K1742" s="38"/>
    </row>
    <row r="1743" spans="3:11" x14ac:dyDescent="0.2">
      <c r="C1743" s="38"/>
      <c r="E1743" s="38"/>
      <c r="G1743" s="38"/>
      <c r="I1743" s="38"/>
      <c r="K1743" s="38"/>
    </row>
    <row r="1744" spans="3:11" x14ac:dyDescent="0.2">
      <c r="C1744" s="38"/>
      <c r="E1744" s="38"/>
      <c r="G1744" s="38"/>
      <c r="I1744" s="38"/>
      <c r="K1744" s="38"/>
    </row>
    <row r="1745" spans="3:11" x14ac:dyDescent="0.2">
      <c r="C1745" s="38"/>
      <c r="E1745" s="38"/>
      <c r="G1745" s="38"/>
      <c r="I1745" s="38"/>
      <c r="K1745" s="38"/>
    </row>
    <row r="1746" spans="3:11" x14ac:dyDescent="0.2">
      <c r="C1746" s="38"/>
      <c r="E1746" s="38"/>
      <c r="G1746" s="38"/>
      <c r="I1746" s="38"/>
      <c r="K1746" s="38"/>
    </row>
    <row r="1747" spans="3:11" x14ac:dyDescent="0.2">
      <c r="C1747" s="38"/>
      <c r="E1747" s="38"/>
      <c r="G1747" s="38"/>
      <c r="I1747" s="38"/>
      <c r="K1747" s="38"/>
    </row>
    <row r="1748" spans="3:11" x14ac:dyDescent="0.2">
      <c r="C1748" s="38"/>
      <c r="E1748" s="38"/>
      <c r="G1748" s="38"/>
      <c r="I1748" s="38"/>
      <c r="K1748" s="38"/>
    </row>
    <row r="1749" spans="3:11" x14ac:dyDescent="0.2">
      <c r="C1749" s="38"/>
      <c r="E1749" s="38"/>
      <c r="G1749" s="38"/>
      <c r="I1749" s="38"/>
      <c r="K1749" s="38"/>
    </row>
    <row r="1750" spans="3:11" x14ac:dyDescent="0.2">
      <c r="C1750" s="38"/>
      <c r="E1750" s="38"/>
      <c r="G1750" s="38"/>
      <c r="I1750" s="38"/>
      <c r="K1750" s="38"/>
    </row>
    <row r="1751" spans="3:11" x14ac:dyDescent="0.2">
      <c r="C1751" s="38"/>
      <c r="E1751" s="38"/>
      <c r="G1751" s="38"/>
      <c r="I1751" s="38"/>
      <c r="K1751" s="38"/>
    </row>
    <row r="1752" spans="3:11" x14ac:dyDescent="0.2">
      <c r="C1752" s="38"/>
      <c r="E1752" s="38"/>
      <c r="G1752" s="38"/>
      <c r="I1752" s="38"/>
      <c r="K1752" s="38"/>
    </row>
    <row r="1753" spans="3:11" x14ac:dyDescent="0.2">
      <c r="C1753" s="38"/>
      <c r="E1753" s="38"/>
      <c r="G1753" s="38"/>
      <c r="I1753" s="38"/>
      <c r="K1753" s="38"/>
    </row>
    <row r="1754" spans="3:11" x14ac:dyDescent="0.2">
      <c r="C1754" s="38"/>
      <c r="E1754" s="38"/>
      <c r="G1754" s="38"/>
      <c r="I1754" s="38"/>
      <c r="K1754" s="38"/>
    </row>
    <row r="1755" spans="3:11" x14ac:dyDescent="0.2">
      <c r="C1755" s="38"/>
      <c r="E1755" s="38"/>
      <c r="G1755" s="38"/>
      <c r="I1755" s="38"/>
      <c r="K1755" s="38"/>
    </row>
    <row r="1756" spans="3:11" x14ac:dyDescent="0.2">
      <c r="C1756" s="38"/>
      <c r="E1756" s="38"/>
      <c r="G1756" s="38"/>
      <c r="I1756" s="38"/>
      <c r="K1756" s="38"/>
    </row>
    <row r="1757" spans="3:11" x14ac:dyDescent="0.2">
      <c r="C1757" s="38"/>
      <c r="E1757" s="38"/>
      <c r="G1757" s="38"/>
      <c r="I1757" s="38"/>
      <c r="K1757" s="38"/>
    </row>
    <row r="1758" spans="3:11" x14ac:dyDescent="0.2">
      <c r="C1758" s="38"/>
      <c r="E1758" s="38"/>
      <c r="G1758" s="38"/>
      <c r="I1758" s="38"/>
      <c r="K1758" s="38"/>
    </row>
    <row r="1759" spans="3:11" x14ac:dyDescent="0.2">
      <c r="C1759" s="38"/>
      <c r="E1759" s="38"/>
      <c r="G1759" s="38"/>
      <c r="I1759" s="38"/>
      <c r="K1759" s="38"/>
    </row>
    <row r="1760" spans="3:11" x14ac:dyDescent="0.2">
      <c r="C1760" s="38"/>
      <c r="E1760" s="38"/>
      <c r="G1760" s="38"/>
      <c r="I1760" s="38"/>
      <c r="K1760" s="38"/>
    </row>
    <row r="1761" spans="3:11" x14ac:dyDescent="0.2">
      <c r="C1761" s="38"/>
      <c r="E1761" s="38"/>
      <c r="G1761" s="38"/>
      <c r="I1761" s="38"/>
      <c r="K1761" s="38"/>
    </row>
    <row r="1762" spans="3:11" x14ac:dyDescent="0.2">
      <c r="C1762" s="38"/>
      <c r="E1762" s="38"/>
      <c r="G1762" s="38"/>
      <c r="I1762" s="38"/>
      <c r="K1762" s="38"/>
    </row>
    <row r="1763" spans="3:11" x14ac:dyDescent="0.2">
      <c r="C1763" s="38"/>
      <c r="E1763" s="38"/>
      <c r="G1763" s="38"/>
      <c r="I1763" s="38"/>
      <c r="K1763" s="38"/>
    </row>
    <row r="1764" spans="3:11" x14ac:dyDescent="0.2">
      <c r="C1764" s="38"/>
      <c r="E1764" s="38"/>
      <c r="G1764" s="38"/>
      <c r="I1764" s="38"/>
      <c r="K1764" s="38"/>
    </row>
    <row r="1765" spans="3:11" x14ac:dyDescent="0.2">
      <c r="C1765" s="38"/>
      <c r="E1765" s="38"/>
      <c r="G1765" s="38"/>
      <c r="I1765" s="38"/>
      <c r="K1765" s="38"/>
    </row>
    <row r="1766" spans="3:11" x14ac:dyDescent="0.2">
      <c r="C1766" s="38"/>
      <c r="E1766" s="38"/>
      <c r="G1766" s="38"/>
      <c r="I1766" s="38"/>
      <c r="K1766" s="38"/>
    </row>
    <row r="1767" spans="3:11" x14ac:dyDescent="0.2">
      <c r="C1767" s="38"/>
      <c r="E1767" s="38"/>
      <c r="G1767" s="38"/>
      <c r="I1767" s="38"/>
      <c r="K1767" s="38"/>
    </row>
    <row r="1768" spans="3:11" x14ac:dyDescent="0.2">
      <c r="C1768" s="38"/>
      <c r="E1768" s="38"/>
      <c r="G1768" s="38"/>
      <c r="I1768" s="38"/>
      <c r="K1768" s="38"/>
    </row>
    <row r="1769" spans="3:11" x14ac:dyDescent="0.2">
      <c r="C1769" s="38"/>
      <c r="E1769" s="38"/>
      <c r="G1769" s="38"/>
      <c r="I1769" s="38"/>
      <c r="K1769" s="38"/>
    </row>
    <row r="1770" spans="3:11" x14ac:dyDescent="0.2">
      <c r="C1770" s="38"/>
      <c r="E1770" s="38"/>
      <c r="G1770" s="38"/>
      <c r="I1770" s="38"/>
      <c r="K1770" s="38"/>
    </row>
    <row r="1771" spans="3:11" x14ac:dyDescent="0.2">
      <c r="C1771" s="38"/>
      <c r="E1771" s="38"/>
      <c r="G1771" s="38"/>
      <c r="I1771" s="38"/>
      <c r="K1771" s="38"/>
    </row>
    <row r="1772" spans="3:11" x14ac:dyDescent="0.2">
      <c r="C1772" s="38"/>
      <c r="E1772" s="38"/>
      <c r="G1772" s="38"/>
      <c r="I1772" s="38"/>
      <c r="K1772" s="38"/>
    </row>
    <row r="1773" spans="3:11" x14ac:dyDescent="0.2">
      <c r="C1773" s="38"/>
      <c r="E1773" s="38"/>
      <c r="G1773" s="38"/>
      <c r="I1773" s="38"/>
      <c r="K1773" s="38"/>
    </row>
    <row r="1774" spans="3:11" x14ac:dyDescent="0.2">
      <c r="C1774" s="38"/>
      <c r="E1774" s="38"/>
      <c r="G1774" s="38"/>
      <c r="I1774" s="38"/>
      <c r="K1774" s="38"/>
    </row>
    <row r="1775" spans="3:11" x14ac:dyDescent="0.2">
      <c r="C1775" s="38"/>
      <c r="E1775" s="38"/>
      <c r="G1775" s="38"/>
      <c r="I1775" s="38"/>
      <c r="K1775" s="38"/>
    </row>
    <row r="1776" spans="3:11" x14ac:dyDescent="0.2">
      <c r="C1776" s="38"/>
      <c r="E1776" s="38"/>
      <c r="G1776" s="38"/>
      <c r="I1776" s="38"/>
      <c r="K1776" s="38"/>
    </row>
    <row r="1777" spans="3:11" x14ac:dyDescent="0.2">
      <c r="C1777" s="38"/>
      <c r="E1777" s="38"/>
      <c r="G1777" s="38"/>
      <c r="I1777" s="38"/>
      <c r="K1777" s="38"/>
    </row>
    <row r="1778" spans="3:11" x14ac:dyDescent="0.2">
      <c r="C1778" s="38"/>
      <c r="E1778" s="38"/>
      <c r="G1778" s="38"/>
      <c r="I1778" s="38"/>
      <c r="K1778" s="38"/>
    </row>
    <row r="1779" spans="3:11" x14ac:dyDescent="0.2">
      <c r="C1779" s="38"/>
      <c r="E1779" s="38"/>
      <c r="G1779" s="38"/>
      <c r="I1779" s="38"/>
      <c r="K1779" s="38"/>
    </row>
    <row r="1780" spans="3:11" x14ac:dyDescent="0.2">
      <c r="C1780" s="38"/>
      <c r="E1780" s="38"/>
      <c r="G1780" s="38"/>
      <c r="I1780" s="38"/>
      <c r="K1780" s="38"/>
    </row>
    <row r="1781" spans="3:11" x14ac:dyDescent="0.2">
      <c r="C1781" s="38"/>
      <c r="E1781" s="38"/>
      <c r="G1781" s="38"/>
      <c r="I1781" s="38"/>
      <c r="K1781" s="38"/>
    </row>
    <row r="1782" spans="3:11" x14ac:dyDescent="0.2">
      <c r="C1782" s="38"/>
      <c r="E1782" s="38"/>
      <c r="G1782" s="38"/>
      <c r="I1782" s="38"/>
      <c r="K1782" s="38"/>
    </row>
    <row r="1783" spans="3:11" x14ac:dyDescent="0.2">
      <c r="C1783" s="38"/>
      <c r="E1783" s="38"/>
      <c r="G1783" s="38"/>
      <c r="I1783" s="38"/>
      <c r="K1783" s="38"/>
    </row>
    <row r="1784" spans="3:11" x14ac:dyDescent="0.2">
      <c r="C1784" s="38"/>
      <c r="E1784" s="38"/>
      <c r="G1784" s="38"/>
      <c r="I1784" s="38"/>
      <c r="K1784" s="38"/>
    </row>
    <row r="1785" spans="3:11" x14ac:dyDescent="0.2">
      <c r="C1785" s="38"/>
      <c r="E1785" s="38"/>
      <c r="G1785" s="38"/>
      <c r="I1785" s="38"/>
      <c r="K1785" s="38"/>
    </row>
    <row r="1786" spans="3:11" x14ac:dyDescent="0.2">
      <c r="C1786" s="38"/>
      <c r="E1786" s="38"/>
      <c r="G1786" s="38"/>
      <c r="I1786" s="38"/>
      <c r="K1786" s="38"/>
    </row>
    <row r="1787" spans="3:11" x14ac:dyDescent="0.2">
      <c r="C1787" s="38"/>
      <c r="E1787" s="38"/>
      <c r="G1787" s="38"/>
      <c r="I1787" s="38"/>
      <c r="K1787" s="38"/>
    </row>
    <row r="1788" spans="3:11" x14ac:dyDescent="0.2">
      <c r="C1788" s="38"/>
      <c r="E1788" s="38"/>
      <c r="G1788" s="38"/>
      <c r="I1788" s="38"/>
      <c r="K1788" s="38"/>
    </row>
    <row r="1789" spans="3:11" x14ac:dyDescent="0.2">
      <c r="C1789" s="38"/>
      <c r="E1789" s="38"/>
      <c r="G1789" s="38"/>
      <c r="I1789" s="38"/>
      <c r="K1789" s="38"/>
    </row>
    <row r="1790" spans="3:11" x14ac:dyDescent="0.2">
      <c r="C1790" s="38"/>
      <c r="E1790" s="38"/>
      <c r="G1790" s="38"/>
      <c r="I1790" s="38"/>
      <c r="K1790" s="38"/>
    </row>
    <row r="1791" spans="3:11" x14ac:dyDescent="0.2">
      <c r="C1791" s="38"/>
      <c r="E1791" s="38"/>
      <c r="G1791" s="38"/>
      <c r="I1791" s="38"/>
      <c r="K1791" s="38"/>
    </row>
    <row r="1792" spans="3:11" x14ac:dyDescent="0.2">
      <c r="C1792" s="38"/>
      <c r="E1792" s="38"/>
      <c r="G1792" s="38"/>
      <c r="I1792" s="38"/>
      <c r="K1792" s="38"/>
    </row>
    <row r="1793" spans="3:11" x14ac:dyDescent="0.2">
      <c r="C1793" s="38"/>
      <c r="E1793" s="38"/>
      <c r="G1793" s="38"/>
      <c r="I1793" s="38"/>
      <c r="K1793" s="38"/>
    </row>
    <row r="1794" spans="3:11" x14ac:dyDescent="0.2">
      <c r="C1794" s="38"/>
      <c r="E1794" s="38"/>
      <c r="G1794" s="38"/>
      <c r="I1794" s="38"/>
      <c r="K1794" s="38"/>
    </row>
    <row r="1795" spans="3:11" x14ac:dyDescent="0.2">
      <c r="C1795" s="38"/>
      <c r="E1795" s="38"/>
      <c r="G1795" s="38"/>
      <c r="I1795" s="38"/>
      <c r="K1795" s="38"/>
    </row>
    <row r="1796" spans="3:11" x14ac:dyDescent="0.2">
      <c r="C1796" s="38"/>
      <c r="E1796" s="38"/>
      <c r="G1796" s="38"/>
      <c r="I1796" s="38"/>
      <c r="K1796" s="38"/>
    </row>
    <row r="1797" spans="3:11" x14ac:dyDescent="0.2">
      <c r="C1797" s="38"/>
      <c r="E1797" s="38"/>
      <c r="G1797" s="38"/>
      <c r="I1797" s="38"/>
      <c r="K1797" s="38"/>
    </row>
    <row r="1798" spans="3:11" x14ac:dyDescent="0.2">
      <c r="C1798" s="38"/>
      <c r="E1798" s="38"/>
      <c r="G1798" s="38"/>
      <c r="I1798" s="38"/>
      <c r="K1798" s="38"/>
    </row>
    <row r="1799" spans="3:11" x14ac:dyDescent="0.2">
      <c r="C1799" s="38"/>
      <c r="E1799" s="38"/>
      <c r="G1799" s="38"/>
      <c r="I1799" s="38"/>
      <c r="K1799" s="38"/>
    </row>
    <row r="1800" spans="3:11" x14ac:dyDescent="0.2">
      <c r="C1800" s="38"/>
      <c r="E1800" s="38"/>
      <c r="G1800" s="38"/>
      <c r="I1800" s="38"/>
      <c r="K1800" s="38"/>
    </row>
    <row r="1801" spans="3:11" x14ac:dyDescent="0.2">
      <c r="C1801" s="38"/>
      <c r="E1801" s="38"/>
      <c r="G1801" s="38"/>
      <c r="I1801" s="38"/>
      <c r="K1801" s="38"/>
    </row>
    <row r="1802" spans="3:11" x14ac:dyDescent="0.2">
      <c r="C1802" s="38"/>
      <c r="E1802" s="38"/>
      <c r="G1802" s="38"/>
      <c r="I1802" s="38"/>
      <c r="K1802" s="38"/>
    </row>
    <row r="1803" spans="3:11" x14ac:dyDescent="0.2">
      <c r="C1803" s="38"/>
      <c r="E1803" s="38"/>
      <c r="G1803" s="38"/>
      <c r="I1803" s="38"/>
      <c r="K1803" s="38"/>
    </row>
    <row r="1804" spans="3:11" x14ac:dyDescent="0.2">
      <c r="C1804" s="38"/>
      <c r="E1804" s="38"/>
      <c r="G1804" s="38"/>
      <c r="I1804" s="38"/>
      <c r="K1804" s="38"/>
    </row>
    <row r="1805" spans="3:11" x14ac:dyDescent="0.2">
      <c r="C1805" s="38"/>
      <c r="E1805" s="38"/>
      <c r="G1805" s="38"/>
      <c r="I1805" s="38"/>
      <c r="K1805" s="38"/>
    </row>
    <row r="1806" spans="3:11" x14ac:dyDescent="0.2">
      <c r="C1806" s="38"/>
      <c r="E1806" s="38"/>
      <c r="G1806" s="38"/>
      <c r="I1806" s="38"/>
      <c r="K1806" s="38"/>
    </row>
    <row r="1807" spans="3:11" x14ac:dyDescent="0.2">
      <c r="C1807" s="38"/>
      <c r="E1807" s="38"/>
      <c r="G1807" s="38"/>
      <c r="I1807" s="38"/>
      <c r="K1807" s="38"/>
    </row>
    <row r="1808" spans="3:11" x14ac:dyDescent="0.2">
      <c r="C1808" s="38"/>
      <c r="E1808" s="38"/>
      <c r="G1808" s="38"/>
      <c r="I1808" s="38"/>
      <c r="K1808" s="38"/>
    </row>
    <row r="1809" spans="3:11" x14ac:dyDescent="0.2">
      <c r="C1809" s="38"/>
      <c r="E1809" s="38"/>
      <c r="G1809" s="38"/>
      <c r="I1809" s="38"/>
      <c r="K1809" s="38"/>
    </row>
    <row r="1810" spans="3:11" x14ac:dyDescent="0.2">
      <c r="C1810" s="38"/>
      <c r="E1810" s="38"/>
      <c r="G1810" s="38"/>
      <c r="I1810" s="38"/>
      <c r="K1810" s="38"/>
    </row>
    <row r="1811" spans="3:11" x14ac:dyDescent="0.2">
      <c r="C1811" s="38"/>
      <c r="E1811" s="38"/>
      <c r="G1811" s="38"/>
      <c r="I1811" s="38"/>
      <c r="K1811" s="38"/>
    </row>
    <row r="1812" spans="3:11" x14ac:dyDescent="0.2">
      <c r="C1812" s="38"/>
      <c r="E1812" s="38"/>
      <c r="G1812" s="38"/>
      <c r="I1812" s="38"/>
      <c r="K1812" s="38"/>
    </row>
    <row r="1813" spans="3:11" x14ac:dyDescent="0.2">
      <c r="C1813" s="38"/>
      <c r="E1813" s="38"/>
      <c r="G1813" s="38"/>
      <c r="I1813" s="38"/>
      <c r="K1813" s="38"/>
    </row>
    <row r="1814" spans="3:11" x14ac:dyDescent="0.2">
      <c r="C1814" s="38"/>
      <c r="E1814" s="38"/>
      <c r="G1814" s="38"/>
      <c r="I1814" s="38"/>
      <c r="K1814" s="38"/>
    </row>
    <row r="1815" spans="3:11" x14ac:dyDescent="0.2">
      <c r="C1815" s="38"/>
      <c r="E1815" s="38"/>
      <c r="G1815" s="38"/>
      <c r="I1815" s="38"/>
      <c r="K1815" s="38"/>
    </row>
    <row r="1816" spans="3:11" x14ac:dyDescent="0.2">
      <c r="C1816" s="38"/>
      <c r="E1816" s="38"/>
      <c r="G1816" s="38"/>
      <c r="I1816" s="38"/>
      <c r="K1816" s="38"/>
    </row>
    <row r="1817" spans="3:11" x14ac:dyDescent="0.2">
      <c r="C1817" s="38"/>
      <c r="E1817" s="38"/>
      <c r="G1817" s="38"/>
      <c r="I1817" s="38"/>
      <c r="K1817" s="38"/>
    </row>
    <row r="1818" spans="3:11" x14ac:dyDescent="0.2">
      <c r="C1818" s="38"/>
      <c r="E1818" s="38"/>
      <c r="G1818" s="38"/>
      <c r="I1818" s="38"/>
      <c r="K1818" s="38"/>
    </row>
    <row r="1819" spans="3:11" x14ac:dyDescent="0.2">
      <c r="C1819" s="38"/>
      <c r="E1819" s="38"/>
      <c r="G1819" s="38"/>
      <c r="I1819" s="38"/>
      <c r="K1819" s="38"/>
    </row>
    <row r="1820" spans="3:11" x14ac:dyDescent="0.2">
      <c r="C1820" s="38"/>
      <c r="E1820" s="38"/>
      <c r="G1820" s="38"/>
      <c r="I1820" s="38"/>
      <c r="K1820" s="38"/>
    </row>
    <row r="1821" spans="3:11" x14ac:dyDescent="0.2">
      <c r="C1821" s="38"/>
      <c r="E1821" s="38"/>
      <c r="G1821" s="38"/>
      <c r="I1821" s="38"/>
      <c r="K1821" s="38"/>
    </row>
    <row r="1822" spans="3:11" x14ac:dyDescent="0.2">
      <c r="C1822" s="38"/>
      <c r="E1822" s="38"/>
      <c r="G1822" s="38"/>
      <c r="I1822" s="38"/>
      <c r="K1822" s="38"/>
    </row>
    <row r="1823" spans="3:11" x14ac:dyDescent="0.2">
      <c r="C1823" s="38"/>
      <c r="E1823" s="38"/>
      <c r="G1823" s="38"/>
      <c r="I1823" s="38"/>
      <c r="K1823" s="38"/>
    </row>
    <row r="1824" spans="3:11" x14ac:dyDescent="0.2">
      <c r="C1824" s="38"/>
      <c r="E1824" s="38"/>
      <c r="G1824" s="38"/>
      <c r="I1824" s="38"/>
      <c r="K1824" s="38"/>
    </row>
    <row r="1825" spans="3:11" x14ac:dyDescent="0.2">
      <c r="C1825" s="38"/>
      <c r="E1825" s="38"/>
      <c r="G1825" s="38"/>
      <c r="I1825" s="38"/>
      <c r="K1825" s="38"/>
    </row>
    <row r="1826" spans="3:11" x14ac:dyDescent="0.2">
      <c r="C1826" s="38"/>
      <c r="E1826" s="38"/>
      <c r="G1826" s="38"/>
      <c r="I1826" s="38"/>
      <c r="K1826" s="38"/>
    </row>
    <row r="1827" spans="3:11" x14ac:dyDescent="0.2">
      <c r="C1827" s="38"/>
      <c r="E1827" s="38"/>
      <c r="G1827" s="38"/>
      <c r="I1827" s="38"/>
      <c r="K1827" s="38"/>
    </row>
    <row r="1828" spans="3:11" x14ac:dyDescent="0.2">
      <c r="C1828" s="38"/>
      <c r="E1828" s="38"/>
      <c r="G1828" s="38"/>
      <c r="I1828" s="38"/>
      <c r="K1828" s="38"/>
    </row>
    <row r="1829" spans="3:11" x14ac:dyDescent="0.2">
      <c r="C1829" s="38"/>
      <c r="E1829" s="38"/>
      <c r="G1829" s="38"/>
      <c r="I1829" s="38"/>
      <c r="K1829" s="38"/>
    </row>
    <row r="1830" spans="3:11" x14ac:dyDescent="0.2">
      <c r="C1830" s="38"/>
      <c r="E1830" s="38"/>
      <c r="G1830" s="38"/>
      <c r="I1830" s="38"/>
      <c r="K1830" s="38"/>
    </row>
    <row r="1831" spans="3:11" x14ac:dyDescent="0.2">
      <c r="C1831" s="38"/>
      <c r="E1831" s="38"/>
      <c r="G1831" s="38"/>
      <c r="I1831" s="38"/>
      <c r="K1831" s="38"/>
    </row>
    <row r="1832" spans="3:11" x14ac:dyDescent="0.2">
      <c r="C1832" s="38"/>
      <c r="E1832" s="38"/>
      <c r="G1832" s="38"/>
      <c r="I1832" s="38"/>
      <c r="K1832" s="38"/>
    </row>
    <row r="1833" spans="3:11" x14ac:dyDescent="0.2">
      <c r="C1833" s="38"/>
      <c r="E1833" s="38"/>
      <c r="G1833" s="38"/>
      <c r="I1833" s="38"/>
      <c r="K1833" s="38"/>
    </row>
    <row r="1834" spans="3:11" x14ac:dyDescent="0.2">
      <c r="C1834" s="38"/>
      <c r="E1834" s="38"/>
      <c r="G1834" s="38"/>
      <c r="I1834" s="38"/>
      <c r="K1834" s="38"/>
    </row>
    <row r="1835" spans="3:11" x14ac:dyDescent="0.2">
      <c r="C1835" s="38"/>
      <c r="E1835" s="38"/>
      <c r="G1835" s="38"/>
      <c r="I1835" s="38"/>
      <c r="K1835" s="38"/>
    </row>
    <row r="1836" spans="3:11" x14ac:dyDescent="0.2">
      <c r="C1836" s="38"/>
      <c r="E1836" s="38"/>
      <c r="G1836" s="38"/>
      <c r="I1836" s="38"/>
      <c r="K1836" s="38"/>
    </row>
    <row r="1837" spans="3:11" x14ac:dyDescent="0.2">
      <c r="C1837" s="38"/>
      <c r="E1837" s="38"/>
      <c r="G1837" s="38"/>
      <c r="I1837" s="38"/>
      <c r="K1837" s="38"/>
    </row>
    <row r="1838" spans="3:11" x14ac:dyDescent="0.2">
      <c r="C1838" s="38"/>
      <c r="E1838" s="38"/>
      <c r="G1838" s="38"/>
      <c r="I1838" s="38"/>
      <c r="K1838" s="38"/>
    </row>
    <row r="1839" spans="3:11" x14ac:dyDescent="0.2">
      <c r="C1839" s="38"/>
      <c r="E1839" s="38"/>
      <c r="G1839" s="38"/>
      <c r="I1839" s="38"/>
      <c r="K1839" s="38"/>
    </row>
    <row r="1840" spans="3:11" x14ac:dyDescent="0.2">
      <c r="C1840" s="38"/>
      <c r="E1840" s="38"/>
      <c r="G1840" s="38"/>
      <c r="I1840" s="38"/>
      <c r="K1840" s="38"/>
    </row>
    <row r="1841" spans="3:11" x14ac:dyDescent="0.2">
      <c r="C1841" s="38"/>
      <c r="E1841" s="38"/>
      <c r="G1841" s="38"/>
      <c r="I1841" s="38"/>
      <c r="K1841" s="38"/>
    </row>
    <row r="1842" spans="3:11" x14ac:dyDescent="0.2">
      <c r="C1842" s="38"/>
      <c r="E1842" s="38"/>
      <c r="G1842" s="38"/>
      <c r="I1842" s="38"/>
      <c r="K1842" s="38"/>
    </row>
    <row r="1843" spans="3:11" x14ac:dyDescent="0.2">
      <c r="C1843" s="38"/>
      <c r="E1843" s="38"/>
      <c r="G1843" s="38"/>
      <c r="I1843" s="38"/>
      <c r="K1843" s="38"/>
    </row>
    <row r="1844" spans="3:11" x14ac:dyDescent="0.2">
      <c r="C1844" s="38"/>
      <c r="E1844" s="38"/>
      <c r="G1844" s="38"/>
      <c r="I1844" s="38"/>
      <c r="K1844" s="38"/>
    </row>
    <row r="1845" spans="3:11" x14ac:dyDescent="0.2">
      <c r="C1845" s="38"/>
      <c r="E1845" s="38"/>
      <c r="G1845" s="38"/>
      <c r="I1845" s="38"/>
      <c r="K1845" s="38"/>
    </row>
    <row r="1846" spans="3:11" x14ac:dyDescent="0.2">
      <c r="C1846" s="38"/>
      <c r="E1846" s="38"/>
      <c r="G1846" s="38"/>
      <c r="I1846" s="38"/>
      <c r="K1846" s="38"/>
    </row>
    <row r="1847" spans="3:11" x14ac:dyDescent="0.2">
      <c r="C1847" s="38"/>
      <c r="E1847" s="38"/>
      <c r="G1847" s="38"/>
      <c r="I1847" s="38"/>
      <c r="K1847" s="38"/>
    </row>
    <row r="1848" spans="3:11" x14ac:dyDescent="0.2">
      <c r="C1848" s="38"/>
      <c r="E1848" s="38"/>
      <c r="G1848" s="38"/>
      <c r="I1848" s="38"/>
      <c r="K1848" s="38"/>
    </row>
    <row r="1849" spans="3:11" x14ac:dyDescent="0.2">
      <c r="C1849" s="38"/>
      <c r="E1849" s="38"/>
      <c r="G1849" s="38"/>
      <c r="I1849" s="38"/>
      <c r="K1849" s="38"/>
    </row>
    <row r="1850" spans="3:11" x14ac:dyDescent="0.2">
      <c r="C1850" s="38"/>
      <c r="E1850" s="38"/>
      <c r="G1850" s="38"/>
      <c r="I1850" s="38"/>
      <c r="K1850" s="38"/>
    </row>
    <row r="1851" spans="3:11" x14ac:dyDescent="0.2">
      <c r="C1851" s="38"/>
      <c r="E1851" s="38"/>
      <c r="G1851" s="38"/>
      <c r="I1851" s="38"/>
      <c r="K1851" s="38"/>
    </row>
    <row r="1852" spans="3:11" x14ac:dyDescent="0.2">
      <c r="C1852" s="38"/>
      <c r="E1852" s="38"/>
      <c r="G1852" s="38"/>
      <c r="I1852" s="38"/>
      <c r="K1852" s="38"/>
    </row>
    <row r="1853" spans="3:11" x14ac:dyDescent="0.2">
      <c r="C1853" s="38"/>
      <c r="E1853" s="38"/>
      <c r="G1853" s="38"/>
      <c r="I1853" s="38"/>
      <c r="K1853" s="38"/>
    </row>
    <row r="1854" spans="3:11" x14ac:dyDescent="0.2">
      <c r="C1854" s="38"/>
      <c r="E1854" s="38"/>
      <c r="G1854" s="38"/>
      <c r="I1854" s="38"/>
      <c r="K1854" s="38"/>
    </row>
    <row r="1855" spans="3:11" x14ac:dyDescent="0.2">
      <c r="C1855" s="38"/>
      <c r="E1855" s="38"/>
      <c r="G1855" s="38"/>
      <c r="I1855" s="38"/>
      <c r="K1855" s="38"/>
    </row>
    <row r="1856" spans="3:11" x14ac:dyDescent="0.2">
      <c r="C1856" s="38"/>
      <c r="E1856" s="38"/>
      <c r="G1856" s="38"/>
      <c r="I1856" s="38"/>
      <c r="K1856" s="38"/>
    </row>
    <row r="1857" spans="3:11" x14ac:dyDescent="0.2">
      <c r="C1857" s="38"/>
      <c r="E1857" s="38"/>
      <c r="G1857" s="38"/>
      <c r="I1857" s="38"/>
      <c r="K1857" s="38"/>
    </row>
    <row r="1858" spans="3:11" x14ac:dyDescent="0.2">
      <c r="C1858" s="38"/>
      <c r="E1858" s="38"/>
      <c r="G1858" s="38"/>
      <c r="I1858" s="38"/>
      <c r="K1858" s="38"/>
    </row>
    <row r="1859" spans="3:11" x14ac:dyDescent="0.2">
      <c r="C1859" s="38"/>
      <c r="E1859" s="38"/>
      <c r="G1859" s="38"/>
      <c r="I1859" s="38"/>
      <c r="K1859" s="38"/>
    </row>
    <row r="1860" spans="3:11" x14ac:dyDescent="0.2">
      <c r="C1860" s="38"/>
      <c r="E1860" s="38"/>
      <c r="G1860" s="38"/>
      <c r="I1860" s="38"/>
      <c r="K1860" s="38"/>
    </row>
    <row r="1861" spans="3:11" x14ac:dyDescent="0.2">
      <c r="C1861" s="38"/>
      <c r="E1861" s="38"/>
      <c r="G1861" s="38"/>
      <c r="I1861" s="38"/>
      <c r="K1861" s="38"/>
    </row>
    <row r="1862" spans="3:11" x14ac:dyDescent="0.2">
      <c r="C1862" s="38"/>
      <c r="E1862" s="38"/>
      <c r="G1862" s="38"/>
      <c r="I1862" s="38"/>
      <c r="K1862" s="38"/>
    </row>
    <row r="1863" spans="3:11" x14ac:dyDescent="0.2">
      <c r="C1863" s="38"/>
      <c r="E1863" s="38"/>
      <c r="G1863" s="38"/>
      <c r="I1863" s="38"/>
      <c r="K1863" s="38"/>
    </row>
    <row r="1864" spans="3:11" x14ac:dyDescent="0.2">
      <c r="C1864" s="38"/>
      <c r="E1864" s="38"/>
      <c r="G1864" s="38"/>
      <c r="I1864" s="38"/>
      <c r="K1864" s="38"/>
    </row>
    <row r="1865" spans="3:11" x14ac:dyDescent="0.2">
      <c r="C1865" s="38"/>
      <c r="E1865" s="38"/>
      <c r="G1865" s="38"/>
      <c r="I1865" s="38"/>
      <c r="K1865" s="38"/>
    </row>
    <row r="1866" spans="3:11" x14ac:dyDescent="0.2">
      <c r="C1866" s="38"/>
      <c r="E1866" s="38"/>
      <c r="G1866" s="38"/>
      <c r="I1866" s="38"/>
      <c r="K1866" s="38"/>
    </row>
    <row r="1867" spans="3:11" x14ac:dyDescent="0.2">
      <c r="C1867" s="38"/>
      <c r="E1867" s="38"/>
      <c r="G1867" s="38"/>
      <c r="I1867" s="38"/>
      <c r="K1867" s="38"/>
    </row>
    <row r="1868" spans="3:11" x14ac:dyDescent="0.2">
      <c r="C1868" s="38"/>
      <c r="E1868" s="38"/>
      <c r="G1868" s="38"/>
      <c r="I1868" s="38"/>
      <c r="K1868" s="38"/>
    </row>
    <row r="1869" spans="3:11" x14ac:dyDescent="0.2">
      <c r="C1869" s="38"/>
      <c r="E1869" s="38"/>
      <c r="G1869" s="38"/>
      <c r="I1869" s="38"/>
      <c r="K1869" s="38"/>
    </row>
    <row r="1870" spans="3:11" x14ac:dyDescent="0.2">
      <c r="C1870" s="38"/>
      <c r="E1870" s="38"/>
      <c r="G1870" s="38"/>
      <c r="I1870" s="38"/>
      <c r="K1870" s="38"/>
    </row>
    <row r="1871" spans="3:11" x14ac:dyDescent="0.2">
      <c r="C1871" s="38"/>
      <c r="E1871" s="38"/>
      <c r="G1871" s="38"/>
      <c r="I1871" s="38"/>
      <c r="K1871" s="38"/>
    </row>
    <row r="1872" spans="3:11" x14ac:dyDescent="0.2">
      <c r="C1872" s="38"/>
      <c r="E1872" s="38"/>
      <c r="G1872" s="38"/>
      <c r="I1872" s="38"/>
      <c r="K1872" s="38"/>
    </row>
    <row r="1873" spans="3:11" x14ac:dyDescent="0.2">
      <c r="C1873" s="38"/>
      <c r="E1873" s="38"/>
      <c r="G1873" s="38"/>
      <c r="I1873" s="38"/>
      <c r="K1873" s="38"/>
    </row>
    <row r="1874" spans="3:11" x14ac:dyDescent="0.2">
      <c r="C1874" s="38"/>
      <c r="E1874" s="38"/>
      <c r="G1874" s="38"/>
      <c r="I1874" s="38"/>
      <c r="K1874" s="38"/>
    </row>
    <row r="1875" spans="3:11" x14ac:dyDescent="0.2">
      <c r="C1875" s="38"/>
      <c r="E1875" s="38"/>
      <c r="G1875" s="38"/>
      <c r="I1875" s="38"/>
      <c r="K1875" s="38"/>
    </row>
    <row r="1876" spans="3:11" x14ac:dyDescent="0.2">
      <c r="C1876" s="38"/>
      <c r="E1876" s="38"/>
      <c r="G1876" s="38"/>
      <c r="I1876" s="38"/>
      <c r="K1876" s="38"/>
    </row>
    <row r="1877" spans="3:11" x14ac:dyDescent="0.2">
      <c r="C1877" s="38"/>
      <c r="E1877" s="38"/>
      <c r="G1877" s="38"/>
      <c r="I1877" s="38"/>
      <c r="K1877" s="38"/>
    </row>
    <row r="1878" spans="3:11" x14ac:dyDescent="0.2">
      <c r="C1878" s="38"/>
      <c r="E1878" s="38"/>
      <c r="G1878" s="38"/>
      <c r="I1878" s="38"/>
      <c r="K1878" s="38"/>
    </row>
    <row r="1879" spans="3:11" x14ac:dyDescent="0.2">
      <c r="C1879" s="38"/>
      <c r="E1879" s="38"/>
      <c r="G1879" s="38"/>
      <c r="I1879" s="38"/>
      <c r="K1879" s="38"/>
    </row>
    <row r="1880" spans="3:11" x14ac:dyDescent="0.2">
      <c r="C1880" s="38"/>
      <c r="E1880" s="38"/>
      <c r="G1880" s="38"/>
      <c r="I1880" s="38"/>
      <c r="K1880" s="38"/>
    </row>
    <row r="1881" spans="3:11" x14ac:dyDescent="0.2">
      <c r="C1881" s="38"/>
      <c r="E1881" s="38"/>
      <c r="G1881" s="38"/>
      <c r="I1881" s="38"/>
      <c r="K1881" s="38"/>
    </row>
    <row r="1882" spans="3:11" x14ac:dyDescent="0.2">
      <c r="C1882" s="38"/>
      <c r="E1882" s="38"/>
      <c r="G1882" s="38"/>
      <c r="I1882" s="38"/>
      <c r="K1882" s="38"/>
    </row>
  </sheetData>
  <sheetProtection password="FAB2" sheet="1" objects="1" scenarios="1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scale="68" fitToHeight="0" orientation="portrait" r:id="rId1"/>
  <headerFooter alignWithMargins="0">
    <oddFooter>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/>
  </sheetViews>
  <sheetFormatPr defaultRowHeight="12.75" x14ac:dyDescent="0.2"/>
  <cols>
    <col min="1" max="1" width="37.5703125" bestFit="1" customWidth="1"/>
    <col min="2" max="2" width="12.85546875" customWidth="1"/>
    <col min="3" max="3" width="2.7109375" customWidth="1"/>
    <col min="4" max="4" width="12.85546875" customWidth="1"/>
    <col min="5" max="5" width="2.7109375" customWidth="1"/>
    <col min="6" max="6" width="12.85546875" customWidth="1"/>
    <col min="7" max="7" width="2.7109375" customWidth="1"/>
    <col min="8" max="8" width="12.85546875" customWidth="1"/>
    <col min="9" max="9" width="2.7109375" customWidth="1"/>
  </cols>
  <sheetData>
    <row r="1" spans="1:10" x14ac:dyDescent="0.2">
      <c r="A1" t="str">
        <f>'SP civilistico'!A1</f>
        <v>denominazione sociale</v>
      </c>
    </row>
    <row r="2" spans="1:10" ht="15" x14ac:dyDescent="0.25">
      <c r="A2" s="205" t="s">
        <v>85</v>
      </c>
      <c r="B2" s="206">
        <f>indici!E2</f>
        <v>1</v>
      </c>
      <c r="C2" s="206"/>
      <c r="D2" s="206">
        <f>indici!G2</f>
        <v>2</v>
      </c>
      <c r="E2" s="206"/>
      <c r="F2" s="206">
        <f>indici!I2</f>
        <v>3</v>
      </c>
      <c r="G2" s="206"/>
      <c r="H2" s="206">
        <f>indici!K2</f>
        <v>4</v>
      </c>
      <c r="I2" s="206"/>
    </row>
    <row r="3" spans="1:10" x14ac:dyDescent="0.2">
      <c r="A3" s="85" t="s">
        <v>88</v>
      </c>
      <c r="B3" s="102">
        <f>IF($A$5=0,('SP finale'!C78-'SP finale'!E78),('SP finale'!C70-'SP finale'!E70))</f>
        <v>0</v>
      </c>
      <c r="C3" s="102"/>
      <c r="D3" s="102">
        <f>IF($A$5=0,('SP finale'!E78-'SP finale'!G78),('SP finale'!E70-'SP finale'!G70))</f>
        <v>0</v>
      </c>
      <c r="E3" s="102"/>
      <c r="F3" s="102">
        <f>IF($A$5=0,('SP finale'!G78-'SP finale'!I78),('SP finale'!G70-'SP finale'!I70))</f>
        <v>0</v>
      </c>
      <c r="G3" s="102"/>
      <c r="H3" s="102">
        <f>IF($A$5=0,('SP finale'!I78-'SP finale'!K78),('SP finale'!I70-'SP finale'!K70))</f>
        <v>0</v>
      </c>
      <c r="I3" s="102"/>
    </row>
    <row r="4" spans="1:10" x14ac:dyDescent="0.2">
      <c r="B4" s="91"/>
      <c r="C4" s="91"/>
      <c r="D4" s="91"/>
      <c r="E4" s="91"/>
      <c r="F4" s="91"/>
      <c r="G4" s="91"/>
      <c r="H4" s="91"/>
      <c r="I4" s="91"/>
    </row>
    <row r="5" spans="1:10" ht="15" x14ac:dyDescent="0.2">
      <c r="A5" s="99">
        <v>0</v>
      </c>
      <c r="B5" t="s">
        <v>86</v>
      </c>
    </row>
    <row r="6" spans="1:10" x14ac:dyDescent="0.2">
      <c r="B6" t="s">
        <v>87</v>
      </c>
    </row>
    <row r="8" spans="1:10" ht="15" x14ac:dyDescent="0.25">
      <c r="A8" s="205" t="str">
        <f>IF(A5=0,"FLUSSI DI CASSA PFN A BREVE","FLUSSI DI CASSA PFN TOTALE")</f>
        <v>FLUSSI DI CASSA PFN A BREVE</v>
      </c>
      <c r="B8" s="206">
        <f>B2</f>
        <v>1</v>
      </c>
      <c r="C8" s="206"/>
      <c r="D8" s="206">
        <f>D2</f>
        <v>2</v>
      </c>
      <c r="E8" s="206"/>
      <c r="F8" s="206">
        <f>F2</f>
        <v>3</v>
      </c>
      <c r="G8" s="206"/>
      <c r="H8" s="206">
        <f>H2</f>
        <v>4</v>
      </c>
      <c r="I8" s="206"/>
    </row>
    <row r="9" spans="1:10" x14ac:dyDescent="0.2">
      <c r="A9" s="92" t="s">
        <v>89</v>
      </c>
      <c r="B9" s="6">
        <f>'CE finale'!E31</f>
        <v>0</v>
      </c>
      <c r="C9" s="6"/>
      <c r="D9" s="6">
        <f>'CE finale'!G31</f>
        <v>0</v>
      </c>
      <c r="E9" s="6"/>
      <c r="F9" s="6">
        <f>'CE finale'!I31</f>
        <v>0</v>
      </c>
      <c r="G9" s="6"/>
      <c r="H9" s="6">
        <f>'CE finale'!K31</f>
        <v>0</v>
      </c>
      <c r="I9" s="6"/>
      <c r="J9" s="6"/>
    </row>
    <row r="10" spans="1:10" x14ac:dyDescent="0.2">
      <c r="A10" s="143" t="s">
        <v>43</v>
      </c>
      <c r="B10" s="6">
        <f>+'CE civilistico'!E26+'CE civilistico'!E27</f>
        <v>0</v>
      </c>
      <c r="C10" s="6"/>
      <c r="D10" s="6">
        <f>+'CE civilistico'!G26+'CE civilistico'!G27</f>
        <v>0</v>
      </c>
      <c r="E10" s="6"/>
      <c r="F10" s="6">
        <f>+'CE civilistico'!I26+'CE civilistico'!I27</f>
        <v>0</v>
      </c>
      <c r="G10" s="6"/>
      <c r="H10" s="6">
        <f>+'CE civilistico'!K26+'CE civilistico'!K27</f>
        <v>0</v>
      </c>
      <c r="I10" s="6"/>
      <c r="J10" s="6"/>
    </row>
    <row r="11" spans="1:10" x14ac:dyDescent="0.2">
      <c r="A11" s="143" t="s">
        <v>485</v>
      </c>
      <c r="B11" s="6">
        <f>+'CE civilistico'!E22+'CE civilistico'!E35+'CE civilistico'!E36+'CE civilistico'!E23</f>
        <v>0</v>
      </c>
      <c r="C11" s="6"/>
      <c r="D11" s="6">
        <f>+'CE civilistico'!G22+'CE civilistico'!G35+'CE civilistico'!G36+'CE civilistico'!G23</f>
        <v>0</v>
      </c>
      <c r="E11" s="6"/>
      <c r="F11" s="6">
        <f>+'CE civilistico'!I22+'CE civilistico'!I35+'CE civilistico'!I36+'CE civilistico'!I23</f>
        <v>0</v>
      </c>
      <c r="G11" s="6"/>
      <c r="H11" s="6">
        <f>+'CE civilistico'!K22+'CE civilistico'!K35+'CE civilistico'!K36+'CE civilistico'!K23</f>
        <v>0</v>
      </c>
      <c r="I11" s="6"/>
      <c r="J11" s="6"/>
    </row>
    <row r="12" spans="1:10" ht="14.25" customHeight="1" x14ac:dyDescent="0.2">
      <c r="A12" s="143" t="s">
        <v>486</v>
      </c>
      <c r="B12" s="6">
        <f>+'CE civilistico'!E63+'CE civilistico'!E31+'CE civilistico'!E28</f>
        <v>0</v>
      </c>
      <c r="C12" s="6"/>
      <c r="D12" s="6">
        <f>+'CE civilistico'!G63+'CE civilistico'!G31+'CE civilistico'!G28</f>
        <v>0</v>
      </c>
      <c r="E12" s="6"/>
      <c r="F12" s="6">
        <f>+'CE civilistico'!I63+'CE civilistico'!I31+'CE civilistico'!I28</f>
        <v>0</v>
      </c>
      <c r="G12" s="6"/>
      <c r="H12" s="6">
        <f>+'CE civilistico'!K63+'CE civilistico'!K31+'CE civilistico'!K28</f>
        <v>0</v>
      </c>
      <c r="I12" s="6"/>
    </row>
    <row r="13" spans="1:10" x14ac:dyDescent="0.2">
      <c r="A13" s="93" t="s">
        <v>90</v>
      </c>
      <c r="B13" s="22">
        <f>SUM(B9:B12)</f>
        <v>0</v>
      </c>
      <c r="C13" s="22"/>
      <c r="D13" s="22">
        <f>SUM(D9:D12)</f>
        <v>0</v>
      </c>
      <c r="E13" s="22"/>
      <c r="F13" s="22">
        <f>SUM(F9:F12)</f>
        <v>0</v>
      </c>
      <c r="G13" s="22"/>
      <c r="H13" s="22">
        <f>SUM(H9:H12)</f>
        <v>0</v>
      </c>
      <c r="I13" s="22"/>
      <c r="J13" s="22"/>
    </row>
    <row r="14" spans="1:10" x14ac:dyDescent="0.2">
      <c r="A14" s="92"/>
      <c r="B14" s="6"/>
      <c r="C14" s="6"/>
      <c r="E14" s="6"/>
      <c r="G14" s="6"/>
      <c r="I14" s="6"/>
    </row>
    <row r="15" spans="1:10" x14ac:dyDescent="0.2">
      <c r="A15" s="94" t="s">
        <v>91</v>
      </c>
      <c r="B15" s="6">
        <f>-('SP finale'!E44-'SP finale'!C44+'CE civilistico'!E31)</f>
        <v>0</v>
      </c>
      <c r="C15" s="6"/>
      <c r="D15" s="6">
        <f>-('SP finale'!G44-'SP finale'!E44+'CE civilistico'!G31)</f>
        <v>0</v>
      </c>
      <c r="E15" s="6"/>
      <c r="F15" s="6">
        <f>-('SP finale'!I44-'SP finale'!G44+'CE civilistico'!I31)</f>
        <v>0</v>
      </c>
      <c r="G15" s="6"/>
      <c r="H15" s="6">
        <f>-('SP finale'!K44-'SP finale'!I44+'CE civilistico'!K31)</f>
        <v>0</v>
      </c>
      <c r="I15" s="6"/>
      <c r="J15" s="6"/>
    </row>
    <row r="16" spans="1:10" x14ac:dyDescent="0.2">
      <c r="A16" s="94" t="s">
        <v>92</v>
      </c>
      <c r="B16" s="6">
        <f>-('SP finale'!E46-'SP finale'!C46)</f>
        <v>0</v>
      </c>
      <c r="C16" s="6"/>
      <c r="D16" s="6">
        <f>-('SP finale'!G46-'SP finale'!E46)</f>
        <v>0</v>
      </c>
      <c r="E16" s="6"/>
      <c r="F16" s="6">
        <f>-('SP finale'!I46-'SP finale'!G46)</f>
        <v>0</v>
      </c>
      <c r="G16" s="6"/>
      <c r="H16" s="6">
        <f>-('SP finale'!K46-'SP finale'!I46)</f>
        <v>0</v>
      </c>
      <c r="I16" s="6"/>
      <c r="J16" s="6"/>
    </row>
    <row r="17" spans="1:10" x14ac:dyDescent="0.2">
      <c r="A17" s="94" t="s">
        <v>93</v>
      </c>
      <c r="B17" s="6">
        <f>-('SP finale'!E45-'SP finale'!C45)</f>
        <v>0</v>
      </c>
      <c r="C17" s="6"/>
      <c r="D17" s="6">
        <f>-('SP finale'!G45-'SP finale'!E45)</f>
        <v>0</v>
      </c>
      <c r="E17" s="6"/>
      <c r="F17" s="6">
        <f>-('SP finale'!I45-'SP finale'!G45)</f>
        <v>0</v>
      </c>
      <c r="G17" s="6"/>
      <c r="H17" s="6">
        <f>-('SP finale'!K45-'SP finale'!I45)</f>
        <v>0</v>
      </c>
      <c r="I17" s="6"/>
      <c r="J17" s="6"/>
    </row>
    <row r="18" spans="1:10" x14ac:dyDescent="0.2">
      <c r="A18" s="94" t="s">
        <v>94</v>
      </c>
      <c r="B18" s="6">
        <f>('SP finale'!E47-'SP finale'!C47)</f>
        <v>0</v>
      </c>
      <c r="C18" s="6"/>
      <c r="D18" s="6">
        <f>('SP finale'!G47-'SP finale'!E47)</f>
        <v>0</v>
      </c>
      <c r="E18" s="6"/>
      <c r="F18" s="6">
        <f>('SP finale'!I47-'SP finale'!G47)</f>
        <v>0</v>
      </c>
      <c r="G18" s="6"/>
      <c r="H18" s="6">
        <f>('SP finale'!K47-'SP finale'!I47)</f>
        <v>0</v>
      </c>
      <c r="I18" s="6"/>
      <c r="J18" s="6"/>
    </row>
    <row r="19" spans="1:10" x14ac:dyDescent="0.2">
      <c r="A19" s="94" t="s">
        <v>95</v>
      </c>
      <c r="B19" s="6">
        <f>('SP finale'!E48-'SP finale'!C48)</f>
        <v>0</v>
      </c>
      <c r="C19" s="6"/>
      <c r="D19" s="6">
        <f>('SP finale'!G48-'SP finale'!E48)</f>
        <v>0</v>
      </c>
      <c r="E19" s="6"/>
      <c r="F19" s="6">
        <f>('SP finale'!I48-'SP finale'!G48)</f>
        <v>0</v>
      </c>
      <c r="G19" s="6"/>
      <c r="H19" s="6">
        <f>('SP finale'!K48-'SP finale'!I48)</f>
        <v>0</v>
      </c>
      <c r="I19" s="6"/>
      <c r="J19" s="6"/>
    </row>
    <row r="20" spans="1:10" x14ac:dyDescent="0.2">
      <c r="A20" s="93" t="s">
        <v>96</v>
      </c>
      <c r="B20" s="22">
        <f>B13+SUM(B15:B19)</f>
        <v>0</v>
      </c>
      <c r="C20" s="22"/>
      <c r="D20" s="22">
        <f>D13+SUM(D15:D19)</f>
        <v>0</v>
      </c>
      <c r="E20" s="22"/>
      <c r="F20" s="22">
        <f>F13+SUM(F15:F19)</f>
        <v>0</v>
      </c>
      <c r="G20" s="22"/>
      <c r="H20" s="22">
        <f>H13+SUM(H15:H19)</f>
        <v>0</v>
      </c>
      <c r="I20" s="22"/>
      <c r="J20" s="22"/>
    </row>
    <row r="21" spans="1:10" x14ac:dyDescent="0.2">
      <c r="A21" s="92"/>
    </row>
    <row r="22" spans="1:10" x14ac:dyDescent="0.2">
      <c r="A22" s="94" t="s">
        <v>97</v>
      </c>
      <c r="B22" s="6">
        <f>-('SP finale'!E51-'SP finale'!C51+'CE civilistico'!E26)</f>
        <v>0</v>
      </c>
      <c r="C22" s="6"/>
      <c r="D22" s="6">
        <f>-('SP finale'!G51-'SP finale'!E51+'CE civilistico'!G26)</f>
        <v>0</v>
      </c>
      <c r="E22" s="6"/>
      <c r="F22" s="6">
        <f>-('SP finale'!I51-'SP finale'!G51+'CE civilistico'!I26)</f>
        <v>0</v>
      </c>
      <c r="G22" s="6"/>
      <c r="H22" s="6">
        <f>-('SP finale'!K51-'SP finale'!I51+'CE civilistico'!K26)</f>
        <v>0</v>
      </c>
      <c r="I22" s="6"/>
      <c r="J22" s="6"/>
    </row>
    <row r="23" spans="1:10" x14ac:dyDescent="0.2">
      <c r="A23" s="94" t="s">
        <v>98</v>
      </c>
      <c r="B23" s="6">
        <f>-('SP finale'!E52-'SP finale'!C52+'CE civilistico'!E27+'CE civilistico'!E28)</f>
        <v>0</v>
      </c>
      <c r="C23" s="6"/>
      <c r="D23" s="6">
        <f>-('SP finale'!G52-'SP finale'!E52+'CE civilistico'!G27+'CE civilistico'!G28)</f>
        <v>0</v>
      </c>
      <c r="E23" s="6"/>
      <c r="F23" s="6">
        <f>-('SP finale'!I52-'SP finale'!G52+'CE civilistico'!I27+'CE civilistico'!I28)</f>
        <v>0</v>
      </c>
      <c r="G23" s="6"/>
      <c r="H23" s="6">
        <f>-('SP finale'!K52-'SP finale'!I52+'CE civilistico'!K27+'CE civilistico'!K28)</f>
        <v>0</v>
      </c>
      <c r="I23" s="6"/>
      <c r="J23" s="6"/>
    </row>
    <row r="24" spans="1:10" x14ac:dyDescent="0.2">
      <c r="A24" s="94" t="s">
        <v>99</v>
      </c>
      <c r="B24" s="208">
        <f>IF($A$5=0,-('SP finale'!E55-'SP finale'!C55+'CE civilistico'!E63)-('SP finale'!E67-'SP finale'!C67),-('SP finale'!E55-'SP finale'!C55+'CE civilistico'!E63))</f>
        <v>0</v>
      </c>
      <c r="C24" s="208"/>
      <c r="D24" s="208">
        <f>IF($A$5=0,-('SP finale'!G55-'SP finale'!E55+'CE civilistico'!G63)-('SP finale'!G67-'SP finale'!E67),-('SP finale'!G55-'SP finale'!E55+'CE civilistico'!G63))</f>
        <v>0</v>
      </c>
      <c r="E24" s="208"/>
      <c r="F24" s="208">
        <f>IF($A$5=0,-('SP finale'!I55-'SP finale'!G55+'CE civilistico'!I63)-('SP finale'!I67-'SP finale'!G67),-('SP finale'!I55-'SP finale'!G55+'CE civilistico'!I63))</f>
        <v>0</v>
      </c>
      <c r="G24" s="208"/>
      <c r="H24" s="208">
        <f>IF($A$5=0,-('SP finale'!K55-'SP finale'!I55+'CE civilistico'!K63)-('SP finale'!K67-'SP finale'!I67),-('SP finale'!K55-'SP finale'!I55+'CE civilistico'!K63))</f>
        <v>0</v>
      </c>
      <c r="I24" s="6"/>
      <c r="J24" s="6"/>
    </row>
    <row r="25" spans="1:10" x14ac:dyDescent="0.2">
      <c r="A25" s="94" t="s">
        <v>100</v>
      </c>
      <c r="B25" s="208">
        <f>IF($A$5=0,('SP finale'!E63-'SP finale'!C63),0)</f>
        <v>0</v>
      </c>
      <c r="C25" s="208"/>
      <c r="D25" s="208">
        <f>IF($A$5=0,('SP finale'!G63-'SP finale'!E63),0)</f>
        <v>0</v>
      </c>
      <c r="E25" s="208"/>
      <c r="F25" s="208">
        <f>IF($A$5=0,('SP finale'!I63-'SP finale'!G63),0)</f>
        <v>0</v>
      </c>
      <c r="G25" s="208"/>
      <c r="H25" s="208">
        <f>IF($A$5=0,('SP finale'!K63-'SP finale'!I63),0)</f>
        <v>0</v>
      </c>
      <c r="I25" s="6"/>
    </row>
    <row r="26" spans="1:10" x14ac:dyDescent="0.2">
      <c r="A26" s="94" t="s">
        <v>101</v>
      </c>
      <c r="B26" s="6">
        <f>('SP finale'!E56-'SP finale'!C56)</f>
        <v>0</v>
      </c>
      <c r="C26" s="6"/>
      <c r="D26" s="6">
        <f>('SP finale'!G56-'SP finale'!E56)</f>
        <v>0</v>
      </c>
      <c r="E26" s="6"/>
      <c r="F26" s="6">
        <f>('SP finale'!I56-'SP finale'!G56)</f>
        <v>0</v>
      </c>
      <c r="G26" s="6"/>
      <c r="H26" s="6">
        <f>('SP finale'!K56-'SP finale'!I56)</f>
        <v>0</v>
      </c>
      <c r="I26" s="6"/>
      <c r="J26" s="6"/>
    </row>
    <row r="27" spans="1:10" x14ac:dyDescent="0.2">
      <c r="A27" s="94" t="s">
        <v>102</v>
      </c>
      <c r="B27" s="6">
        <f>SUM('SP riclassificato'!E291:E294)-SUM('SP riclassificato'!C291:C294)-('CE civilistico'!E35+'CE civilistico'!E36)</f>
        <v>0</v>
      </c>
      <c r="C27" s="6"/>
      <c r="D27" s="6">
        <f>SUM('SP riclassificato'!G291:G294)-SUM('SP riclassificato'!E291:E294)-('CE civilistico'!G35+'CE civilistico'!G36)</f>
        <v>0</v>
      </c>
      <c r="E27" s="6"/>
      <c r="F27" s="6">
        <f>SUM('SP riclassificato'!I291:I294)-SUM('SP riclassificato'!G291:G294)-('CE civilistico'!I35+'CE civilistico'!I36)</f>
        <v>0</v>
      </c>
      <c r="G27" s="6"/>
      <c r="H27" s="6">
        <f>SUM('SP riclassificato'!K291:K294)-SUM('SP riclassificato'!I291:I294)-('CE civilistico'!K35+'CE civilistico'!K36)</f>
        <v>0</v>
      </c>
      <c r="I27" s="6"/>
      <c r="J27" s="6"/>
    </row>
    <row r="28" spans="1:10" x14ac:dyDescent="0.2">
      <c r="A28" s="94" t="s">
        <v>103</v>
      </c>
      <c r="B28" s="6">
        <f>'SP riclassificato'!E295-'SP riclassificato'!C295-'CE civilistico'!E22</f>
        <v>0</v>
      </c>
      <c r="C28" s="6"/>
      <c r="D28" s="6">
        <f>'SP riclassificato'!G295-'SP riclassificato'!E295-'CE civilistico'!G22</f>
        <v>0</v>
      </c>
      <c r="E28" s="6"/>
      <c r="F28" s="6">
        <f>'SP riclassificato'!I295-'SP riclassificato'!G295-'CE civilistico'!I22</f>
        <v>0</v>
      </c>
      <c r="G28" s="6"/>
      <c r="H28" s="6">
        <f>'SP riclassificato'!K295-'SP riclassificato'!I295-'CE civilistico'!K22</f>
        <v>0</v>
      </c>
      <c r="I28" s="6"/>
      <c r="J28" s="6"/>
    </row>
    <row r="29" spans="1:10" x14ac:dyDescent="0.2">
      <c r="A29" s="94" t="s">
        <v>104</v>
      </c>
      <c r="B29" s="6">
        <f>'SP finale'!E71-'SP finale'!C71-'FLUSSI di CASSA'!B9</f>
        <v>0</v>
      </c>
      <c r="C29" s="6"/>
      <c r="D29" s="6">
        <f>'SP finale'!G71-'SP finale'!E71-'FLUSSI di CASSA'!D9</f>
        <v>0</v>
      </c>
      <c r="E29" s="6"/>
      <c r="F29" s="6">
        <f>'SP finale'!I71-'SP finale'!G71-'FLUSSI di CASSA'!F9</f>
        <v>0</v>
      </c>
      <c r="G29" s="6"/>
      <c r="H29" s="6">
        <f>'SP finale'!K71-'SP finale'!I71-'FLUSSI di CASSA'!H9</f>
        <v>0</v>
      </c>
      <c r="I29" s="6"/>
      <c r="J29" s="6"/>
    </row>
    <row r="30" spans="1:10" x14ac:dyDescent="0.2">
      <c r="A30" s="93" t="s">
        <v>105</v>
      </c>
      <c r="B30" s="22">
        <f>SUM(B22:B29)</f>
        <v>0</v>
      </c>
      <c r="C30" s="22"/>
      <c r="D30" s="22">
        <f>SUM(D22:D29)</f>
        <v>0</v>
      </c>
      <c r="E30" s="22"/>
      <c r="F30" s="22">
        <f>SUM(F22:F29)</f>
        <v>0</v>
      </c>
      <c r="G30" s="22"/>
      <c r="H30" s="22">
        <f>SUM(H22:H29)</f>
        <v>0</v>
      </c>
      <c r="I30" s="22"/>
      <c r="J30" s="22"/>
    </row>
    <row r="31" spans="1:10" x14ac:dyDescent="0.2">
      <c r="A31" s="92"/>
    </row>
    <row r="32" spans="1:10" x14ac:dyDescent="0.2">
      <c r="A32" s="93" t="s">
        <v>106</v>
      </c>
      <c r="B32" s="22">
        <f>B20+B30</f>
        <v>0</v>
      </c>
      <c r="C32" s="22"/>
      <c r="D32" s="22">
        <f>D20+D30</f>
        <v>0</v>
      </c>
      <c r="E32" s="22"/>
      <c r="F32" s="22">
        <f>F20+F30</f>
        <v>0</v>
      </c>
      <c r="G32" s="22"/>
      <c r="H32" s="22">
        <f>H20+H30</f>
        <v>0</v>
      </c>
      <c r="I32" s="22"/>
      <c r="J32" s="22"/>
    </row>
    <row r="33" spans="2:8" x14ac:dyDescent="0.2">
      <c r="H33" s="6"/>
    </row>
    <row r="34" spans="2:8" x14ac:dyDescent="0.2">
      <c r="B34" s="6">
        <f>+B32-B3</f>
        <v>0</v>
      </c>
      <c r="D34" s="6">
        <f>+D32-D3</f>
        <v>0</v>
      </c>
      <c r="F34" s="6">
        <f>+F32-F3</f>
        <v>0</v>
      </c>
      <c r="H34" s="6">
        <f>+H32-H3</f>
        <v>0</v>
      </c>
    </row>
  </sheetData>
  <sheetProtection password="FAB2" sheet="1" objects="1" scenarios="1" formatCells="0" formatColumns="0" formatRows="0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12</vt:i4>
      </vt:variant>
    </vt:vector>
  </HeadingPairs>
  <TitlesOfParts>
    <vt:vector size="20" baseType="lpstr">
      <vt:lpstr>SP civilistico</vt:lpstr>
      <vt:lpstr>SP riclassificato</vt:lpstr>
      <vt:lpstr>CE civilistico</vt:lpstr>
      <vt:lpstr>CE riclassificato</vt:lpstr>
      <vt:lpstr>SP finale</vt:lpstr>
      <vt:lpstr>CE finale</vt:lpstr>
      <vt:lpstr>indici</vt:lpstr>
      <vt:lpstr>FLUSSI di CASSA</vt:lpstr>
      <vt:lpstr>'CE civilistico'!Area_stampa</vt:lpstr>
      <vt:lpstr>'CE finale'!Area_stampa</vt:lpstr>
      <vt:lpstr>'CE riclassificato'!Area_stampa</vt:lpstr>
      <vt:lpstr>'FLUSSI di CASSA'!Area_stampa</vt:lpstr>
      <vt:lpstr>indici!Area_stampa</vt:lpstr>
      <vt:lpstr>'SP finale'!Area_stampa</vt:lpstr>
      <vt:lpstr>'SP riclassificato'!Area_stampa</vt:lpstr>
      <vt:lpstr>'CE civilistico'!Titoli_stampa</vt:lpstr>
      <vt:lpstr>'CE riclassificato'!Titoli_stampa</vt:lpstr>
      <vt:lpstr>indici!Titoli_stampa</vt:lpstr>
      <vt:lpstr>'SP civilistico'!Titoli_stampa</vt:lpstr>
      <vt:lpstr>'SP riclassificato'!Titoli_stampa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Martorana</dc:creator>
  <cp:lastModifiedBy>Matteo</cp:lastModifiedBy>
  <cp:lastPrinted>2016-09-22T13:20:56Z</cp:lastPrinted>
  <dcterms:created xsi:type="dcterms:W3CDTF">2004-10-06T08:35:52Z</dcterms:created>
  <dcterms:modified xsi:type="dcterms:W3CDTF">2017-12-03T19:06:51Z</dcterms:modified>
</cp:coreProperties>
</file>