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 activeTab="1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27" i="2" l="1"/>
  <c r="G26" i="2"/>
  <c r="B36" i="2"/>
  <c r="B35" i="2"/>
  <c r="B32" i="2"/>
  <c r="B34" i="2"/>
  <c r="B33" i="2"/>
  <c r="B31" i="2"/>
  <c r="B30" i="2"/>
  <c r="B28" i="2"/>
  <c r="B27" i="2"/>
  <c r="F24" i="2"/>
  <c r="F23" i="2"/>
  <c r="F22" i="2"/>
  <c r="G24" i="2"/>
  <c r="G23" i="2"/>
  <c r="G22" i="2"/>
  <c r="C24" i="2"/>
  <c r="C23" i="2"/>
  <c r="C22" i="2"/>
  <c r="E24" i="2"/>
  <c r="E23" i="2"/>
  <c r="E22" i="2"/>
  <c r="A24" i="2"/>
  <c r="A23" i="2"/>
  <c r="A22" i="2"/>
  <c r="B14" i="2"/>
  <c r="B13" i="2"/>
  <c r="B7" i="2"/>
  <c r="B6" i="2"/>
  <c r="D12" i="1"/>
  <c r="G12" i="1"/>
  <c r="B12" i="1"/>
  <c r="C12" i="1"/>
  <c r="A12" i="1"/>
  <c r="D9" i="1"/>
  <c r="B9" i="1"/>
  <c r="E9" i="1"/>
  <c r="C10" i="1"/>
  <c r="C9" i="1"/>
  <c r="A9" i="1"/>
  <c r="D8" i="1"/>
  <c r="E8" i="1"/>
  <c r="C8" i="1"/>
  <c r="B6" i="1"/>
  <c r="C7" i="1"/>
  <c r="C6" i="1"/>
  <c r="A6" i="1"/>
</calcChain>
</file>

<file path=xl/sharedStrings.xml><?xml version="1.0" encoding="utf-8"?>
<sst xmlns="http://schemas.openxmlformats.org/spreadsheetml/2006/main" count="67" uniqueCount="53">
  <si>
    <t>budget flex</t>
  </si>
  <si>
    <t>p standard</t>
  </si>
  <si>
    <t>cons standard</t>
  </si>
  <si>
    <t>V eff</t>
  </si>
  <si>
    <t>cons eff/acquisti eff</t>
  </si>
  <si>
    <t>effettivo</t>
  </si>
  <si>
    <t>p eff</t>
  </si>
  <si>
    <t>cons/acq eff</t>
  </si>
  <si>
    <t>impiego/efficienza</t>
  </si>
  <si>
    <t>prezzo/tariffa</t>
  </si>
  <si>
    <t>varianza di ricavi</t>
  </si>
  <si>
    <t>A</t>
  </si>
  <si>
    <t>volume st A</t>
  </si>
  <si>
    <t>vol standard B</t>
  </si>
  <si>
    <t>tot pianificato</t>
  </si>
  <si>
    <t>q standard B</t>
  </si>
  <si>
    <t>q standard A</t>
  </si>
  <si>
    <t>p standard A</t>
  </si>
  <si>
    <t>P standard B</t>
  </si>
  <si>
    <t>vol eff A</t>
  </si>
  <si>
    <t>vol eff B</t>
  </si>
  <si>
    <t>tot eff</t>
  </si>
  <si>
    <t>q eff di A</t>
  </si>
  <si>
    <t>q eff di B</t>
  </si>
  <si>
    <t>p eff A</t>
  </si>
  <si>
    <t>p eff di B</t>
  </si>
  <si>
    <t>budget</t>
  </si>
  <si>
    <t>Budget flex a mix eff</t>
  </si>
  <si>
    <t>var di attività</t>
  </si>
  <si>
    <t>Effettivo</t>
  </si>
  <si>
    <t>var di prezzo</t>
  </si>
  <si>
    <t>mix eff, vol eff</t>
  </si>
  <si>
    <t>mix standard, vol stand</t>
  </si>
  <si>
    <t>Budget flex a mix standard</t>
  </si>
  <si>
    <t>var di vol in senso stretto</t>
  </si>
  <si>
    <t>var di mix</t>
  </si>
  <si>
    <t>tot</t>
  </si>
  <si>
    <t xml:space="preserve">tot </t>
  </si>
  <si>
    <t>var di volume tot</t>
  </si>
  <si>
    <t>Budget</t>
  </si>
  <si>
    <t>p standard A e B</t>
  </si>
  <si>
    <t>mix standard di A e di B</t>
  </si>
  <si>
    <t>Vol tot standard</t>
  </si>
  <si>
    <t>budget flex a mix standard</t>
  </si>
  <si>
    <t>p standard di A e di B</t>
  </si>
  <si>
    <t>vol tot EFF</t>
  </si>
  <si>
    <t>budget flex a mix eff</t>
  </si>
  <si>
    <t>mix eff di A e di B</t>
  </si>
  <si>
    <t>mix eff</t>
  </si>
  <si>
    <t>var di volume in senso stretto</t>
  </si>
  <si>
    <t>2-1</t>
  </si>
  <si>
    <t>3-2</t>
  </si>
  <si>
    <t>4-3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</si>
</sst>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color rgb="FF92D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9" fontId="0" fillId="0" borderId="0" xfId="1" applyFont="1"/>
    <xf numFmtId="0" fontId="5" fillId="0" borderId="0" xfId="0" applyFont="1"/>
    <xf numFmtId="0" fontId="6" fillId="0" borderId="0" xfId="0" applyFont="1"/>
    <xf numFmtId="9" fontId="0" fillId="0" borderId="0" xfId="0" applyNumberFormat="1"/>
    <xf numFmtId="9" fontId="3" fillId="0" borderId="0" xfId="0" applyNumberFormat="1" applyFont="1"/>
    <xf numFmtId="0" fontId="0" fillId="0" borderId="0" xfId="0" applyFont="1"/>
    <xf numFmtId="0" fontId="0" fillId="0" borderId="0" xfId="0" quotePrefix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130" zoomScaleNormal="130" workbookViewId="0">
      <selection activeCell="D12" sqref="D12"/>
    </sheetView>
  </sheetViews>
  <sheetFormatPr defaultRowHeight="15" x14ac:dyDescent="0.25"/>
  <cols>
    <col min="1" max="1" width="13.28515625" bestFit="1" customWidth="1"/>
    <col min="2" max="2" width="18.140625" bestFit="1" customWidth="1"/>
    <col min="3" max="3" width="19" bestFit="1" customWidth="1"/>
    <col min="4" max="4" width="13.28515625" bestFit="1" customWidth="1"/>
    <col min="5" max="5" width="11.85546875" bestFit="1" customWidth="1"/>
  </cols>
  <sheetData>
    <row r="1" spans="1:7" x14ac:dyDescent="0.25">
      <c r="A1" t="s">
        <v>0</v>
      </c>
      <c r="B1" t="s">
        <v>8</v>
      </c>
      <c r="C1" t="s">
        <v>0</v>
      </c>
      <c r="D1" t="s">
        <v>9</v>
      </c>
      <c r="E1" t="s">
        <v>5</v>
      </c>
    </row>
    <row r="2" spans="1:7" x14ac:dyDescent="0.25">
      <c r="A2" t="s">
        <v>1</v>
      </c>
      <c r="C2" t="s">
        <v>1</v>
      </c>
      <c r="E2" t="s">
        <v>6</v>
      </c>
    </row>
    <row r="3" spans="1:7" x14ac:dyDescent="0.25">
      <c r="A3" t="s">
        <v>2</v>
      </c>
      <c r="C3" t="s">
        <v>4</v>
      </c>
      <c r="E3" t="s">
        <v>7</v>
      </c>
    </row>
    <row r="4" spans="1:7" x14ac:dyDescent="0.25">
      <c r="A4" t="s">
        <v>3</v>
      </c>
      <c r="C4" t="s">
        <v>3</v>
      </c>
      <c r="E4" t="s">
        <v>3</v>
      </c>
    </row>
    <row r="6" spans="1:7" x14ac:dyDescent="0.25">
      <c r="A6">
        <f>0.5*6*2000</f>
        <v>6000</v>
      </c>
      <c r="B6" s="1">
        <f>A6-C6</f>
        <v>-1000</v>
      </c>
      <c r="C6" s="2">
        <f>0.5*14000</f>
        <v>7000</v>
      </c>
    </row>
    <row r="7" spans="1:7" x14ac:dyDescent="0.25">
      <c r="C7">
        <f>0.5*7*2000</f>
        <v>7000</v>
      </c>
    </row>
    <row r="8" spans="1:7" x14ac:dyDescent="0.25">
      <c r="C8" s="2">
        <f>0.5*18000</f>
        <v>9000</v>
      </c>
      <c r="D8" s="1">
        <f>C8-E8</f>
        <v>-1800</v>
      </c>
      <c r="E8" s="2">
        <f>0.6*18000</f>
        <v>10800</v>
      </c>
    </row>
    <row r="9" spans="1:7" x14ac:dyDescent="0.25">
      <c r="A9" s="2">
        <f>10*1.8*2000</f>
        <v>36000</v>
      </c>
      <c r="B9" s="1">
        <f>A9-C9</f>
        <v>-4000</v>
      </c>
      <c r="C9" s="2">
        <f>10*4000</f>
        <v>40000</v>
      </c>
      <c r="D9" s="3">
        <f>C9-E9</f>
        <v>1000</v>
      </c>
      <c r="E9" s="2">
        <f>9.75*4000</f>
        <v>39000</v>
      </c>
    </row>
    <row r="10" spans="1:7" x14ac:dyDescent="0.25">
      <c r="C10">
        <f>10*2*2000</f>
        <v>40000</v>
      </c>
    </row>
    <row r="12" spans="1:7" x14ac:dyDescent="0.25">
      <c r="A12" s="2">
        <f>5*1.8*2000</f>
        <v>18000</v>
      </c>
      <c r="B12">
        <f>A12-C12</f>
        <v>-2000</v>
      </c>
      <c r="C12" s="2">
        <f>5*2*2000</f>
        <v>20000</v>
      </c>
      <c r="D12">
        <f>C12-E12</f>
        <v>-800</v>
      </c>
      <c r="E12" s="2">
        <v>20800</v>
      </c>
      <c r="G12">
        <f>E12/4000</f>
        <v>5.2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B20" zoomScale="124" zoomScaleNormal="124" workbookViewId="0">
      <selection activeCell="G28" sqref="G28"/>
    </sheetView>
  </sheetViews>
  <sheetFormatPr defaultRowHeight="15" x14ac:dyDescent="0.25"/>
  <cols>
    <col min="1" max="1" width="23.5703125" bestFit="1" customWidth="1"/>
    <col min="2" max="2" width="27.7109375" bestFit="1" customWidth="1"/>
    <col min="3" max="3" width="24.85546875" bestFit="1" customWidth="1"/>
    <col min="5" max="5" width="19.5703125" bestFit="1" customWidth="1"/>
    <col min="6" max="6" width="12.140625" bestFit="1" customWidth="1"/>
  </cols>
  <sheetData>
    <row r="1" spans="1:2" x14ac:dyDescent="0.25">
      <c r="A1" t="s">
        <v>10</v>
      </c>
    </row>
    <row r="2" spans="1:2" x14ac:dyDescent="0.25">
      <c r="A2" t="s">
        <v>11</v>
      </c>
    </row>
    <row r="3" spans="1:2" x14ac:dyDescent="0.25">
      <c r="A3" t="s">
        <v>12</v>
      </c>
      <c r="B3">
        <v>2000</v>
      </c>
    </row>
    <row r="4" spans="1:2" x14ac:dyDescent="0.25">
      <c r="A4" t="s">
        <v>13</v>
      </c>
      <c r="B4">
        <v>1000</v>
      </c>
    </row>
    <row r="5" spans="1:2" x14ac:dyDescent="0.25">
      <c r="A5" t="s">
        <v>14</v>
      </c>
      <c r="B5">
        <v>3000</v>
      </c>
    </row>
    <row r="6" spans="1:2" x14ac:dyDescent="0.25">
      <c r="A6" t="s">
        <v>16</v>
      </c>
      <c r="B6" s="4">
        <f>B3/B5</f>
        <v>0.66666666666666663</v>
      </c>
    </row>
    <row r="7" spans="1:2" x14ac:dyDescent="0.25">
      <c r="A7" t="s">
        <v>15</v>
      </c>
      <c r="B7" s="4">
        <f>B4/B5</f>
        <v>0.33333333333333331</v>
      </c>
    </row>
    <row r="8" spans="1:2" x14ac:dyDescent="0.25">
      <c r="A8" t="s">
        <v>17</v>
      </c>
      <c r="B8">
        <v>100</v>
      </c>
    </row>
    <row r="9" spans="1:2" x14ac:dyDescent="0.25">
      <c r="A9" t="s">
        <v>18</v>
      </c>
      <c r="B9">
        <v>200</v>
      </c>
    </row>
    <row r="10" spans="1:2" x14ac:dyDescent="0.25">
      <c r="A10" t="s">
        <v>19</v>
      </c>
      <c r="B10">
        <v>2200</v>
      </c>
    </row>
    <row r="11" spans="1:2" x14ac:dyDescent="0.25">
      <c r="A11" t="s">
        <v>20</v>
      </c>
      <c r="B11">
        <v>1200</v>
      </c>
    </row>
    <row r="12" spans="1:2" x14ac:dyDescent="0.25">
      <c r="A12" t="s">
        <v>21</v>
      </c>
      <c r="B12">
        <v>3400</v>
      </c>
    </row>
    <row r="13" spans="1:2" x14ac:dyDescent="0.25">
      <c r="A13" t="s">
        <v>22</v>
      </c>
      <c r="B13" s="4">
        <f>B10/B12</f>
        <v>0.6470588235294118</v>
      </c>
    </row>
    <row r="14" spans="1:2" x14ac:dyDescent="0.25">
      <c r="A14" t="s">
        <v>23</v>
      </c>
      <c r="B14" s="4">
        <f>B11/B12</f>
        <v>0.35294117647058826</v>
      </c>
    </row>
    <row r="15" spans="1:2" x14ac:dyDescent="0.25">
      <c r="A15" t="s">
        <v>24</v>
      </c>
      <c r="B15">
        <v>150</v>
      </c>
    </row>
    <row r="16" spans="1:2" x14ac:dyDescent="0.25">
      <c r="A16" t="s">
        <v>25</v>
      </c>
      <c r="B16">
        <v>180</v>
      </c>
    </row>
    <row r="17" spans="1:7" x14ac:dyDescent="0.25">
      <c r="A17">
        <v>1</v>
      </c>
      <c r="B17">
        <v>2</v>
      </c>
      <c r="E17">
        <v>3</v>
      </c>
      <c r="G17">
        <v>4</v>
      </c>
    </row>
    <row r="18" spans="1:7" x14ac:dyDescent="0.25">
      <c r="A18" s="2" t="s">
        <v>1</v>
      </c>
      <c r="E18" s="2" t="s">
        <v>1</v>
      </c>
    </row>
    <row r="19" spans="1:7" x14ac:dyDescent="0.25">
      <c r="A19" s="2" t="s">
        <v>32</v>
      </c>
      <c r="E19" s="2" t="s">
        <v>31</v>
      </c>
    </row>
    <row r="20" spans="1:7" x14ac:dyDescent="0.25">
      <c r="A20" s="2" t="s">
        <v>26</v>
      </c>
      <c r="C20" t="s">
        <v>28</v>
      </c>
      <c r="E20" s="2" t="s">
        <v>27</v>
      </c>
      <c r="F20" s="2" t="s">
        <v>30</v>
      </c>
      <c r="G20" s="2" t="s">
        <v>29</v>
      </c>
    </row>
    <row r="22" spans="1:7" x14ac:dyDescent="0.25">
      <c r="A22">
        <f>B6*B5*B8</f>
        <v>200000</v>
      </c>
      <c r="C22">
        <f>E22-A22</f>
        <v>20000</v>
      </c>
      <c r="E22">
        <f>B8*B13*B12</f>
        <v>220000</v>
      </c>
      <c r="F22" s="5">
        <f>G22-E22</f>
        <v>110000</v>
      </c>
      <c r="G22">
        <f>B10*B15</f>
        <v>330000</v>
      </c>
    </row>
    <row r="23" spans="1:7" x14ac:dyDescent="0.25">
      <c r="A23">
        <f>B7*B5*B9</f>
        <v>200000</v>
      </c>
      <c r="C23">
        <f>E23-A23</f>
        <v>40000.000000000029</v>
      </c>
      <c r="E23">
        <f>B9*B14*B12</f>
        <v>240000.00000000003</v>
      </c>
      <c r="F23" s="1">
        <f>G23-E23</f>
        <v>-24000.000000000029</v>
      </c>
      <c r="G23">
        <f>B11*B16</f>
        <v>216000</v>
      </c>
    </row>
    <row r="24" spans="1:7" x14ac:dyDescent="0.25">
      <c r="A24" s="2">
        <f>SUM(A22:A23)</f>
        <v>400000</v>
      </c>
      <c r="C24" s="2">
        <f>E24-A24</f>
        <v>60000</v>
      </c>
      <c r="E24" s="2">
        <f>SUM(E22:E23)</f>
        <v>460000</v>
      </c>
      <c r="F24">
        <f>G24-E24</f>
        <v>86000</v>
      </c>
      <c r="G24" s="2">
        <f>SUM(G22:G23)</f>
        <v>546000</v>
      </c>
    </row>
    <row r="26" spans="1:7" x14ac:dyDescent="0.25">
      <c r="B26" s="2" t="s">
        <v>33</v>
      </c>
      <c r="G26">
        <f>G24-A24</f>
        <v>146000</v>
      </c>
    </row>
    <row r="27" spans="1:7" x14ac:dyDescent="0.25">
      <c r="B27">
        <f>B8*B6*B12</f>
        <v>226666.66666666663</v>
      </c>
      <c r="G27">
        <f>C24+F24</f>
        <v>146000</v>
      </c>
    </row>
    <row r="28" spans="1:7" x14ac:dyDescent="0.25">
      <c r="B28">
        <f>B9*B7*B12</f>
        <v>226666.66666666663</v>
      </c>
    </row>
    <row r="29" spans="1:7" x14ac:dyDescent="0.25">
      <c r="A29" s="2" t="s">
        <v>34</v>
      </c>
    </row>
    <row r="30" spans="1:7" x14ac:dyDescent="0.25">
      <c r="B30" s="5">
        <f>B27-A22</f>
        <v>26666.666666666628</v>
      </c>
    </row>
    <row r="31" spans="1:7" x14ac:dyDescent="0.25">
      <c r="B31" s="5">
        <f>B28-A23</f>
        <v>26666.666666666628</v>
      </c>
    </row>
    <row r="32" spans="1:7" x14ac:dyDescent="0.25">
      <c r="A32" t="s">
        <v>36</v>
      </c>
      <c r="B32" s="6">
        <f>B30+B31</f>
        <v>53333.333333333256</v>
      </c>
    </row>
    <row r="33" spans="1:7" x14ac:dyDescent="0.25">
      <c r="A33" s="2" t="s">
        <v>35</v>
      </c>
      <c r="B33" s="1">
        <f>E22-B27</f>
        <v>-6666.6666666666279</v>
      </c>
    </row>
    <row r="34" spans="1:7" x14ac:dyDescent="0.25">
      <c r="A34" t="s">
        <v>37</v>
      </c>
      <c r="B34" s="5">
        <f>E23-B28</f>
        <v>13333.333333333401</v>
      </c>
    </row>
    <row r="35" spans="1:7" x14ac:dyDescent="0.25">
      <c r="B35">
        <f>B33+B34</f>
        <v>6666.6666666667734</v>
      </c>
    </row>
    <row r="36" spans="1:7" x14ac:dyDescent="0.25">
      <c r="A36" t="s">
        <v>38</v>
      </c>
      <c r="B36" s="2">
        <f>B32+B35</f>
        <v>60000.000000000029</v>
      </c>
    </row>
    <row r="38" spans="1:7" x14ac:dyDescent="0.25">
      <c r="A38">
        <v>1</v>
      </c>
      <c r="C38">
        <v>2</v>
      </c>
      <c r="E38">
        <v>3</v>
      </c>
      <c r="G38">
        <v>4</v>
      </c>
    </row>
    <row r="39" spans="1:7" x14ac:dyDescent="0.25">
      <c r="A39" s="2" t="s">
        <v>39</v>
      </c>
      <c r="B39" s="2" t="s">
        <v>49</v>
      </c>
      <c r="C39" s="2" t="s">
        <v>43</v>
      </c>
      <c r="D39" s="2" t="s">
        <v>35</v>
      </c>
      <c r="E39" s="2" t="s">
        <v>46</v>
      </c>
      <c r="F39" s="2" t="s">
        <v>30</v>
      </c>
      <c r="G39" s="2" t="s">
        <v>5</v>
      </c>
    </row>
    <row r="40" spans="1:7" x14ac:dyDescent="0.25">
      <c r="A40" t="s">
        <v>40</v>
      </c>
      <c r="B40" s="10" t="s">
        <v>50</v>
      </c>
      <c r="C40" t="s">
        <v>44</v>
      </c>
      <c r="D40" s="10" t="s">
        <v>51</v>
      </c>
      <c r="E40" t="s">
        <v>44</v>
      </c>
      <c r="F40" s="10" t="s">
        <v>52</v>
      </c>
      <c r="G40" t="s">
        <v>6</v>
      </c>
    </row>
    <row r="41" spans="1:7" x14ac:dyDescent="0.25">
      <c r="A41" t="s">
        <v>41</v>
      </c>
      <c r="C41" t="s">
        <v>41</v>
      </c>
      <c r="E41" t="s">
        <v>47</v>
      </c>
      <c r="G41" t="s">
        <v>48</v>
      </c>
    </row>
    <row r="42" spans="1:7" x14ac:dyDescent="0.25">
      <c r="A42" t="s">
        <v>42</v>
      </c>
      <c r="C42" t="s">
        <v>45</v>
      </c>
      <c r="E42" t="s">
        <v>45</v>
      </c>
      <c r="G42" t="s">
        <v>45</v>
      </c>
    </row>
    <row r="43" spans="1:7" x14ac:dyDescent="0.25">
      <c r="A43">
        <v>100</v>
      </c>
      <c r="C43">
        <v>100</v>
      </c>
      <c r="E43">
        <v>100</v>
      </c>
      <c r="G43" s="2">
        <v>150</v>
      </c>
    </row>
    <row r="44" spans="1:7" x14ac:dyDescent="0.25">
      <c r="A44">
        <v>200</v>
      </c>
      <c r="C44">
        <v>200</v>
      </c>
      <c r="E44">
        <v>200</v>
      </c>
      <c r="G44" s="2">
        <v>180</v>
      </c>
    </row>
    <row r="45" spans="1:7" x14ac:dyDescent="0.25">
      <c r="A45" s="7">
        <v>0.67</v>
      </c>
      <c r="C45" s="7">
        <v>0.67</v>
      </c>
      <c r="E45" s="8">
        <v>0.65</v>
      </c>
      <c r="G45" s="7">
        <v>0.65</v>
      </c>
    </row>
    <row r="46" spans="1:7" x14ac:dyDescent="0.25">
      <c r="A46" s="7">
        <v>0.33</v>
      </c>
      <c r="C46" s="7">
        <v>0.33</v>
      </c>
      <c r="E46" s="8">
        <v>0.35</v>
      </c>
      <c r="G46" s="7">
        <v>0.35</v>
      </c>
    </row>
    <row r="47" spans="1:7" x14ac:dyDescent="0.25">
      <c r="A47" s="9">
        <v>3000</v>
      </c>
      <c r="C47" s="2">
        <v>3400</v>
      </c>
      <c r="E47">
        <v>3400</v>
      </c>
      <c r="G47">
        <v>3400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liuc</dc:creator>
  <cp:lastModifiedBy>liuc</cp:lastModifiedBy>
  <dcterms:created xsi:type="dcterms:W3CDTF">2018-05-02T08:06:23Z</dcterms:created>
  <dcterms:modified xsi:type="dcterms:W3CDTF">2018-05-02T10:46:18Z</dcterms:modified>
</cp:coreProperties>
</file>