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.armanini/Desktop/"/>
    </mc:Choice>
  </mc:AlternateContent>
  <xr:revisionPtr revIDLastSave="0" documentId="8_{DECEC07A-28A7-D342-B802-E609618A351E}" xr6:coauthVersionLast="38" xr6:coauthVersionMax="38" xr10:uidLastSave="{00000000-0000-0000-0000-000000000000}"/>
  <bookViews>
    <workbookView xWindow="9080" yWindow="1740" windowWidth="17320" windowHeight="21520" activeTab="1" xr2:uid="{00000000-000D-0000-FFFF-FFFF00000000}"/>
  </bookViews>
  <sheets>
    <sheet name="Data Team" sheetId="2" r:id="rId1"/>
    <sheet name="Trading Game" sheetId="1" r:id="rId2"/>
    <sheet name="Foglio1" sheetId="3" r:id="rId3"/>
  </sheets>
  <definedNames>
    <definedName name="_xlnm.Print_Area" localSheetId="1">'Trading Game'!$A$1:$U$36</definedName>
  </definedNames>
  <calcPr calcId="179021" iterate="1" iterateCount="1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P32" i="1" l="1"/>
  <c r="BQ32" i="1" s="1"/>
  <c r="BL32" i="1"/>
  <c r="BN32" i="1"/>
  <c r="BJ32" i="1"/>
  <c r="BK32" i="1" s="1"/>
  <c r="BF32" i="1"/>
  <c r="BH32" i="1"/>
  <c r="BD32" i="1"/>
  <c r="BE32" i="1" s="1"/>
  <c r="AZ32" i="1"/>
  <c r="BB32" i="1"/>
  <c r="AX32" i="1"/>
  <c r="AY32" i="1" s="1"/>
  <c r="AT32" i="1"/>
  <c r="AV32" i="1"/>
  <c r="AR32" i="1"/>
  <c r="AS32" i="1" s="1"/>
  <c r="AN32" i="1"/>
  <c r="AP32" i="1"/>
  <c r="AL32" i="1"/>
  <c r="AM32" i="1" s="1"/>
  <c r="BP31" i="1"/>
  <c r="BQ31" i="1"/>
  <c r="BL31" i="1"/>
  <c r="BN31" i="1" s="1"/>
  <c r="BJ31" i="1"/>
  <c r="BK31" i="1"/>
  <c r="BF31" i="1"/>
  <c r="BH31" i="1" s="1"/>
  <c r="BD31" i="1"/>
  <c r="BE31" i="1"/>
  <c r="AZ31" i="1"/>
  <c r="BB31" i="1" s="1"/>
  <c r="AX31" i="1"/>
  <c r="AY31" i="1"/>
  <c r="AT31" i="1"/>
  <c r="AV31" i="1" s="1"/>
  <c r="AR31" i="1"/>
  <c r="AS31" i="1"/>
  <c r="AN31" i="1"/>
  <c r="AP31" i="1" s="1"/>
  <c r="AL31" i="1"/>
  <c r="AM31" i="1"/>
  <c r="BP30" i="1"/>
  <c r="BQ30" i="1" s="1"/>
  <c r="BL30" i="1"/>
  <c r="BN30" i="1"/>
  <c r="BJ30" i="1"/>
  <c r="BK30" i="1" s="1"/>
  <c r="BF30" i="1"/>
  <c r="BH30" i="1"/>
  <c r="BD30" i="1"/>
  <c r="BE30" i="1" s="1"/>
  <c r="AZ30" i="1"/>
  <c r="BB30" i="1"/>
  <c r="AX30" i="1"/>
  <c r="AY30" i="1" s="1"/>
  <c r="AT30" i="1"/>
  <c r="AV30" i="1"/>
  <c r="AR30" i="1"/>
  <c r="AS30" i="1" s="1"/>
  <c r="AN30" i="1"/>
  <c r="AP30" i="1"/>
  <c r="AL30" i="1"/>
  <c r="AM30" i="1" s="1"/>
  <c r="BP29" i="1"/>
  <c r="BQ29" i="1"/>
  <c r="BL29" i="1"/>
  <c r="BN29" i="1" s="1"/>
  <c r="BJ29" i="1"/>
  <c r="BK29" i="1"/>
  <c r="BF29" i="1"/>
  <c r="BH29" i="1" s="1"/>
  <c r="BD29" i="1"/>
  <c r="BE29" i="1"/>
  <c r="AZ29" i="1"/>
  <c r="BB29" i="1" s="1"/>
  <c r="AX29" i="1"/>
  <c r="AY29" i="1"/>
  <c r="AT29" i="1"/>
  <c r="AV29" i="1" s="1"/>
  <c r="AR29" i="1"/>
  <c r="AS29" i="1"/>
  <c r="AN29" i="1"/>
  <c r="AP29" i="1" s="1"/>
  <c r="AL29" i="1"/>
  <c r="AM29" i="1"/>
  <c r="BP28" i="1"/>
  <c r="BQ28" i="1" s="1"/>
  <c r="BL28" i="1"/>
  <c r="BN28" i="1"/>
  <c r="BJ28" i="1"/>
  <c r="BK28" i="1" s="1"/>
  <c r="BF28" i="1"/>
  <c r="BH28" i="1"/>
  <c r="BD28" i="1"/>
  <c r="BE28" i="1" s="1"/>
  <c r="AZ28" i="1"/>
  <c r="BB28" i="1"/>
  <c r="AX28" i="1"/>
  <c r="AY28" i="1" s="1"/>
  <c r="AT28" i="1"/>
  <c r="AV28" i="1"/>
  <c r="AR28" i="1"/>
  <c r="AS28" i="1" s="1"/>
  <c r="AN28" i="1"/>
  <c r="AP28" i="1"/>
  <c r="AL28" i="1"/>
  <c r="AM28" i="1"/>
  <c r="BP27" i="1"/>
  <c r="BQ27" i="1"/>
  <c r="BL27" i="1"/>
  <c r="BN27" i="1"/>
  <c r="BJ27" i="1"/>
  <c r="BK27" i="1"/>
  <c r="BF27" i="1"/>
  <c r="BH27" i="1"/>
  <c r="BD27" i="1"/>
  <c r="BE27" i="1"/>
  <c r="AZ27" i="1"/>
  <c r="BB27" i="1"/>
  <c r="AX27" i="1"/>
  <c r="AY27" i="1"/>
  <c r="AT27" i="1"/>
  <c r="AV27" i="1"/>
  <c r="AR27" i="1"/>
  <c r="AS27" i="1"/>
  <c r="AN27" i="1"/>
  <c r="AP27" i="1"/>
  <c r="AL27" i="1"/>
  <c r="AM27" i="1"/>
  <c r="BP26" i="1"/>
  <c r="BQ26" i="1"/>
  <c r="BL26" i="1"/>
  <c r="BN26" i="1"/>
  <c r="BJ26" i="1"/>
  <c r="BK26" i="1"/>
  <c r="BF26" i="1"/>
  <c r="BH26" i="1"/>
  <c r="BD26" i="1"/>
  <c r="BE26" i="1"/>
  <c r="AZ26" i="1"/>
  <c r="BB26" i="1"/>
  <c r="AX26" i="1"/>
  <c r="AY26" i="1"/>
  <c r="AT26" i="1"/>
  <c r="AV26" i="1"/>
  <c r="AR26" i="1"/>
  <c r="AS26" i="1"/>
  <c r="AN26" i="1"/>
  <c r="AP26" i="1"/>
  <c r="AL26" i="1"/>
  <c r="AM26" i="1"/>
  <c r="BP25" i="1"/>
  <c r="BQ25" i="1"/>
  <c r="BL25" i="1"/>
  <c r="BN25" i="1"/>
  <c r="BJ25" i="1"/>
  <c r="BK25" i="1"/>
  <c r="BF25" i="1"/>
  <c r="BH25" i="1"/>
  <c r="BD25" i="1"/>
  <c r="BE25" i="1"/>
  <c r="AZ25" i="1"/>
  <c r="BB25" i="1"/>
  <c r="AX25" i="1"/>
  <c r="AY25" i="1"/>
  <c r="AT25" i="1"/>
  <c r="AV25" i="1"/>
  <c r="AR25" i="1"/>
  <c r="AS25" i="1"/>
  <c r="AN25" i="1"/>
  <c r="AP25" i="1"/>
  <c r="AL25" i="1"/>
  <c r="AM25" i="1"/>
  <c r="BP24" i="1"/>
  <c r="BQ24" i="1"/>
  <c r="BL24" i="1"/>
  <c r="BN24" i="1"/>
  <c r="BJ24" i="1"/>
  <c r="BK24" i="1"/>
  <c r="BF24" i="1"/>
  <c r="BH24" i="1"/>
  <c r="BD24" i="1"/>
  <c r="BE24" i="1"/>
  <c r="AZ24" i="1"/>
  <c r="BB24" i="1"/>
  <c r="AX24" i="1"/>
  <c r="AY24" i="1"/>
  <c r="AT24" i="1"/>
  <c r="AV24" i="1"/>
  <c r="AR24" i="1"/>
  <c r="AS24" i="1"/>
  <c r="AN24" i="1"/>
  <c r="AP24" i="1"/>
  <c r="AL24" i="1"/>
  <c r="AM24" i="1"/>
  <c r="BP23" i="1"/>
  <c r="BQ23" i="1"/>
  <c r="BL23" i="1"/>
  <c r="BN23" i="1"/>
  <c r="BJ23" i="1"/>
  <c r="BK23" i="1"/>
  <c r="BF23" i="1"/>
  <c r="BH23" i="1"/>
  <c r="BD23" i="1"/>
  <c r="BE23" i="1"/>
  <c r="AZ23" i="1"/>
  <c r="BB23" i="1"/>
  <c r="AX23" i="1"/>
  <c r="AY23" i="1"/>
  <c r="AT23" i="1"/>
  <c r="AV23" i="1"/>
  <c r="AR23" i="1"/>
  <c r="AS23" i="1"/>
  <c r="AN23" i="1"/>
  <c r="AP23" i="1"/>
  <c r="AL23" i="1"/>
  <c r="AM23" i="1"/>
  <c r="BP22" i="1"/>
  <c r="BQ22" i="1"/>
  <c r="BL22" i="1"/>
  <c r="BN22" i="1"/>
  <c r="BJ22" i="1"/>
  <c r="BK22" i="1"/>
  <c r="BF22" i="1"/>
  <c r="BH22" i="1"/>
  <c r="BD22" i="1"/>
  <c r="BE22" i="1"/>
  <c r="AZ22" i="1"/>
  <c r="BB22" i="1"/>
  <c r="AX22" i="1"/>
  <c r="AY22" i="1"/>
  <c r="AT22" i="1"/>
  <c r="AV22" i="1"/>
  <c r="AR22" i="1"/>
  <c r="AS22" i="1"/>
  <c r="AN22" i="1"/>
  <c r="AP22" i="1"/>
  <c r="AL22" i="1"/>
  <c r="AM22" i="1"/>
  <c r="BP21" i="1"/>
  <c r="BQ21" i="1"/>
  <c r="BL21" i="1"/>
  <c r="BN21" i="1"/>
  <c r="BJ21" i="1"/>
  <c r="BK21" i="1"/>
  <c r="BF21" i="1"/>
  <c r="BH21" i="1"/>
  <c r="BD21" i="1"/>
  <c r="BE21" i="1"/>
  <c r="AZ21" i="1"/>
  <c r="BB21" i="1"/>
  <c r="AX21" i="1"/>
  <c r="AY21" i="1"/>
  <c r="AT21" i="1"/>
  <c r="AV21" i="1"/>
  <c r="AR21" i="1"/>
  <c r="AS21" i="1"/>
  <c r="AN21" i="1"/>
  <c r="AP21" i="1"/>
  <c r="AL21" i="1"/>
  <c r="AM21" i="1"/>
  <c r="BP20" i="1"/>
  <c r="BQ20" i="1"/>
  <c r="BL20" i="1"/>
  <c r="BN20" i="1"/>
  <c r="BJ20" i="1"/>
  <c r="BK20" i="1"/>
  <c r="BF20" i="1"/>
  <c r="BH20" i="1"/>
  <c r="BD20" i="1"/>
  <c r="BE20" i="1"/>
  <c r="AZ20" i="1"/>
  <c r="BB20" i="1"/>
  <c r="AX20" i="1"/>
  <c r="AY20" i="1"/>
  <c r="AT20" i="1"/>
  <c r="AV20" i="1"/>
  <c r="AR20" i="1"/>
  <c r="AS20" i="1"/>
  <c r="AN20" i="1"/>
  <c r="AP20" i="1"/>
  <c r="AL20" i="1"/>
  <c r="AM20" i="1"/>
  <c r="BP19" i="1"/>
  <c r="BQ19" i="1"/>
  <c r="BL19" i="1"/>
  <c r="BN19" i="1"/>
  <c r="BJ19" i="1"/>
  <c r="BK19" i="1"/>
  <c r="BF19" i="1"/>
  <c r="BH19" i="1"/>
  <c r="BD19" i="1"/>
  <c r="BE19" i="1"/>
  <c r="AZ19" i="1"/>
  <c r="BB19" i="1"/>
  <c r="AX19" i="1"/>
  <c r="AY19" i="1"/>
  <c r="AT19" i="1"/>
  <c r="AV19" i="1"/>
  <c r="AR19" i="1"/>
  <c r="AS19" i="1"/>
  <c r="AN19" i="1"/>
  <c r="AP19" i="1"/>
  <c r="AL19" i="1"/>
  <c r="AM19" i="1"/>
  <c r="BP18" i="1"/>
  <c r="BQ18" i="1"/>
  <c r="BL18" i="1"/>
  <c r="BN18" i="1"/>
  <c r="BJ18" i="1"/>
  <c r="BK18" i="1"/>
  <c r="BF18" i="1"/>
  <c r="BH18" i="1"/>
  <c r="BD18" i="1"/>
  <c r="BE18" i="1"/>
  <c r="AZ18" i="1"/>
  <c r="BB18" i="1"/>
  <c r="AX18" i="1"/>
  <c r="AY18" i="1"/>
  <c r="AT18" i="1"/>
  <c r="AV18" i="1"/>
  <c r="AR18" i="1"/>
  <c r="AS18" i="1"/>
  <c r="AN18" i="1"/>
  <c r="AP18" i="1"/>
  <c r="AL18" i="1"/>
  <c r="AM18" i="1"/>
  <c r="BP17" i="1"/>
  <c r="BQ17" i="1"/>
  <c r="BL17" i="1"/>
  <c r="BN17" i="1"/>
  <c r="BJ17" i="1"/>
  <c r="BK17" i="1"/>
  <c r="BF17" i="1"/>
  <c r="BH17" i="1"/>
  <c r="BD17" i="1"/>
  <c r="BE17" i="1"/>
  <c r="AZ17" i="1"/>
  <c r="BB17" i="1"/>
  <c r="AX17" i="1"/>
  <c r="AY17" i="1"/>
  <c r="AT17" i="1"/>
  <c r="AV17" i="1"/>
  <c r="AR17" i="1"/>
  <c r="AS17" i="1"/>
  <c r="AN17" i="1"/>
  <c r="AP17" i="1"/>
  <c r="AL17" i="1"/>
  <c r="AM17" i="1"/>
  <c r="BP16" i="1"/>
  <c r="BQ16" i="1"/>
  <c r="BL16" i="1"/>
  <c r="BN16" i="1"/>
  <c r="BJ16" i="1"/>
  <c r="BK16" i="1"/>
  <c r="BF16" i="1"/>
  <c r="BH16" i="1"/>
  <c r="BD16" i="1"/>
  <c r="BE16" i="1"/>
  <c r="AZ16" i="1"/>
  <c r="BB16" i="1"/>
  <c r="AX16" i="1"/>
  <c r="AY16" i="1"/>
  <c r="AT16" i="1"/>
  <c r="AV16" i="1"/>
  <c r="AR16" i="1"/>
  <c r="AS16" i="1"/>
  <c r="AN16" i="1"/>
  <c r="AP16" i="1"/>
  <c r="AL16" i="1"/>
  <c r="AM16" i="1"/>
  <c r="BP15" i="1"/>
  <c r="BQ15" i="1"/>
  <c r="BL15" i="1"/>
  <c r="BN15" i="1"/>
  <c r="BJ15" i="1"/>
  <c r="BK15" i="1"/>
  <c r="BF15" i="1"/>
  <c r="BH15" i="1"/>
  <c r="BD15" i="1"/>
  <c r="BE15" i="1"/>
  <c r="AZ15" i="1"/>
  <c r="BB15" i="1"/>
  <c r="AX15" i="1"/>
  <c r="AY15" i="1"/>
  <c r="AT15" i="1"/>
  <c r="AV15" i="1"/>
  <c r="AR15" i="1"/>
  <c r="AS15" i="1"/>
  <c r="AN15" i="1"/>
  <c r="AP15" i="1"/>
  <c r="AL15" i="1"/>
  <c r="AM15" i="1"/>
  <c r="BP14" i="1"/>
  <c r="BQ14" i="1"/>
  <c r="BL14" i="1"/>
  <c r="BN14" i="1"/>
  <c r="BJ14" i="1"/>
  <c r="BK14" i="1"/>
  <c r="BF14" i="1"/>
  <c r="BH14" i="1"/>
  <c r="BD14" i="1"/>
  <c r="BE14" i="1"/>
  <c r="AZ14" i="1"/>
  <c r="BB14" i="1"/>
  <c r="AX14" i="1"/>
  <c r="AY14" i="1"/>
  <c r="AT14" i="1"/>
  <c r="AV14" i="1"/>
  <c r="AR14" i="1"/>
  <c r="AS14" i="1"/>
  <c r="AN14" i="1"/>
  <c r="AP14" i="1"/>
  <c r="AL14" i="1"/>
  <c r="AM14" i="1"/>
  <c r="BP13" i="1"/>
  <c r="BQ13" i="1"/>
  <c r="BL13" i="1"/>
  <c r="BN13" i="1"/>
  <c r="BJ13" i="1"/>
  <c r="BK13" i="1"/>
  <c r="BF13" i="1"/>
  <c r="BH13" i="1"/>
  <c r="BD13" i="1"/>
  <c r="BE13" i="1"/>
  <c r="AZ13" i="1"/>
  <c r="BB13" i="1"/>
  <c r="AX13" i="1"/>
  <c r="AY13" i="1"/>
  <c r="AT13" i="1"/>
  <c r="AV13" i="1"/>
  <c r="AR13" i="1"/>
  <c r="AS13" i="1"/>
  <c r="AN13" i="1"/>
  <c r="AP13" i="1"/>
  <c r="AL13" i="1"/>
  <c r="AM13" i="1"/>
  <c r="BP12" i="1"/>
  <c r="BQ12" i="1"/>
  <c r="BL12" i="1"/>
  <c r="BN12" i="1"/>
  <c r="BJ12" i="1"/>
  <c r="BK12" i="1"/>
  <c r="BF12" i="1"/>
  <c r="BH12" i="1"/>
  <c r="BD12" i="1"/>
  <c r="BE12" i="1"/>
  <c r="AZ12" i="1"/>
  <c r="BB12" i="1"/>
  <c r="AX12" i="1"/>
  <c r="AY12" i="1"/>
  <c r="AT12" i="1"/>
  <c r="AV12" i="1"/>
  <c r="AR12" i="1"/>
  <c r="AS12" i="1"/>
  <c r="AN12" i="1"/>
  <c r="AP12" i="1"/>
  <c r="AL12" i="1"/>
  <c r="AM12" i="1"/>
  <c r="BP11" i="1"/>
  <c r="BQ11" i="1"/>
  <c r="BL11" i="1"/>
  <c r="BN11" i="1"/>
  <c r="BJ11" i="1"/>
  <c r="BK11" i="1"/>
  <c r="BF11" i="1"/>
  <c r="BH11" i="1"/>
  <c r="BD11" i="1"/>
  <c r="BE11" i="1"/>
  <c r="AZ11" i="1"/>
  <c r="BB11" i="1"/>
  <c r="AX11" i="1"/>
  <c r="AY11" i="1"/>
  <c r="AT11" i="1"/>
  <c r="AV11" i="1"/>
  <c r="AR11" i="1"/>
  <c r="AS11" i="1"/>
  <c r="AN11" i="1"/>
  <c r="AP11" i="1"/>
  <c r="AL11" i="1"/>
  <c r="AM11" i="1"/>
  <c r="BP10" i="1"/>
  <c r="BQ10" i="1"/>
  <c r="BL10" i="1"/>
  <c r="BN10" i="1"/>
  <c r="BJ10" i="1"/>
  <c r="BK10" i="1"/>
  <c r="BF10" i="1"/>
  <c r="BH10" i="1"/>
  <c r="BD10" i="1"/>
  <c r="BE10" i="1"/>
  <c r="AZ10" i="1"/>
  <c r="BB10" i="1"/>
  <c r="AX10" i="1"/>
  <c r="AY10" i="1"/>
  <c r="AT10" i="1"/>
  <c r="AV10" i="1"/>
  <c r="AR10" i="1"/>
  <c r="AS10" i="1"/>
  <c r="AN10" i="1"/>
  <c r="AP10" i="1"/>
  <c r="AL10" i="1"/>
  <c r="AM10" i="1"/>
  <c r="BP9" i="1"/>
  <c r="BQ9" i="1"/>
  <c r="BL9" i="1"/>
  <c r="BN9" i="1"/>
  <c r="BJ9" i="1"/>
  <c r="BK9" i="1"/>
  <c r="BF9" i="1"/>
  <c r="BH9" i="1"/>
  <c r="BD9" i="1"/>
  <c r="BE9" i="1"/>
  <c r="AZ9" i="1"/>
  <c r="BB9" i="1"/>
  <c r="AX9" i="1"/>
  <c r="AY9" i="1"/>
  <c r="AT9" i="1"/>
  <c r="AV9" i="1"/>
  <c r="AR9" i="1"/>
  <c r="AS9" i="1"/>
  <c r="AN9" i="1"/>
  <c r="AP9" i="1"/>
  <c r="AL9" i="1"/>
  <c r="AM9" i="1"/>
  <c r="BP8" i="1"/>
  <c r="BQ8" i="1"/>
  <c r="BL8" i="1"/>
  <c r="BN8" i="1"/>
  <c r="BJ8" i="1"/>
  <c r="BK8" i="1"/>
  <c r="BF8" i="1"/>
  <c r="BH8" i="1"/>
  <c r="BD8" i="1"/>
  <c r="BE8" i="1"/>
  <c r="AZ8" i="1"/>
  <c r="BB8" i="1"/>
  <c r="AX8" i="1"/>
  <c r="AY8" i="1"/>
  <c r="AT8" i="1"/>
  <c r="AV8" i="1"/>
  <c r="AR8" i="1"/>
  <c r="AS8" i="1"/>
  <c r="AN8" i="1"/>
  <c r="AP8" i="1"/>
  <c r="AL8" i="1"/>
  <c r="AM8" i="1"/>
  <c r="BP7" i="1"/>
  <c r="BQ7" i="1"/>
  <c r="BL7" i="1"/>
  <c r="BN7" i="1"/>
  <c r="BJ7" i="1"/>
  <c r="BK7" i="1"/>
  <c r="BF7" i="1"/>
  <c r="BH7" i="1"/>
  <c r="BD7" i="1"/>
  <c r="BE7" i="1"/>
  <c r="AZ7" i="1"/>
  <c r="BB7" i="1"/>
  <c r="AX7" i="1"/>
  <c r="AY7" i="1"/>
  <c r="AT7" i="1"/>
  <c r="AV7" i="1"/>
  <c r="AR7" i="1"/>
  <c r="AS7" i="1"/>
  <c r="AN7" i="1"/>
  <c r="AP7" i="1"/>
  <c r="AL7" i="1"/>
  <c r="AM7" i="1"/>
  <c r="BP6" i="1"/>
  <c r="BQ6" i="1"/>
  <c r="BL6" i="1"/>
  <c r="BN6" i="1"/>
  <c r="BJ6" i="1"/>
  <c r="BK6" i="1"/>
  <c r="BF6" i="1"/>
  <c r="BH6" i="1"/>
  <c r="BD6" i="1"/>
  <c r="BE6" i="1"/>
  <c r="AZ6" i="1"/>
  <c r="BB6" i="1"/>
  <c r="AX6" i="1"/>
  <c r="AY6" i="1"/>
  <c r="AT6" i="1"/>
  <c r="AV6" i="1"/>
  <c r="AR6" i="1"/>
  <c r="AS6" i="1"/>
  <c r="AN6" i="1"/>
  <c r="AP6" i="1"/>
  <c r="AL6" i="1"/>
  <c r="AM6" i="1"/>
  <c r="BP5" i="1"/>
  <c r="BQ5" i="1"/>
  <c r="BL5" i="1"/>
  <c r="BN5" i="1"/>
  <c r="BJ5" i="1"/>
  <c r="BK5" i="1"/>
  <c r="BF5" i="1"/>
  <c r="BH5" i="1"/>
  <c r="BD5" i="1"/>
  <c r="BE5" i="1"/>
  <c r="AZ5" i="1"/>
  <c r="BB5" i="1"/>
  <c r="AX5" i="1"/>
  <c r="AY5" i="1"/>
  <c r="AT5" i="1"/>
  <c r="AV5" i="1"/>
  <c r="AR5" i="1"/>
  <c r="AS5" i="1"/>
  <c r="AN5" i="1"/>
  <c r="AP5" i="1"/>
  <c r="AL5" i="1"/>
  <c r="AM5" i="1"/>
  <c r="BP4" i="1"/>
  <c r="BQ4" i="1"/>
  <c r="BL4" i="1"/>
  <c r="BN4" i="1"/>
  <c r="BJ4" i="1"/>
  <c r="BK4" i="1"/>
  <c r="BF4" i="1"/>
  <c r="BH4" i="1"/>
  <c r="BD4" i="1"/>
  <c r="BE4" i="1"/>
  <c r="AZ4" i="1"/>
  <c r="BB4" i="1"/>
  <c r="AX4" i="1"/>
  <c r="AY4" i="1"/>
  <c r="AT4" i="1"/>
  <c r="AV4" i="1"/>
  <c r="AR4" i="1"/>
  <c r="AS4" i="1"/>
  <c r="AN4" i="1"/>
  <c r="AP4" i="1"/>
  <c r="AL4" i="1"/>
  <c r="AM4" i="1"/>
  <c r="BP3" i="1"/>
  <c r="BQ3" i="1"/>
  <c r="BQ33" i="1" s="1"/>
  <c r="BL3" i="1"/>
  <c r="BN3" i="1"/>
  <c r="BJ3" i="1"/>
  <c r="BK3" i="1"/>
  <c r="BK33" i="1" s="1"/>
  <c r="BF3" i="1"/>
  <c r="BH3" i="1"/>
  <c r="BH33" i="1" s="1"/>
  <c r="BD3" i="1"/>
  <c r="BE3" i="1"/>
  <c r="BE33" i="1" s="1"/>
  <c r="AZ3" i="1"/>
  <c r="BB3" i="1"/>
  <c r="AX3" i="1"/>
  <c r="AY3" i="1"/>
  <c r="AT3" i="1"/>
  <c r="AV3" i="1"/>
  <c r="AV33" i="1" s="1"/>
  <c r="AR3" i="1"/>
  <c r="AS3" i="1"/>
  <c r="AS33" i="1" s="1"/>
  <c r="AN3" i="1"/>
  <c r="AP3" i="1"/>
  <c r="AP33" i="1" s="1"/>
  <c r="AL3" i="1"/>
  <c r="AM3" i="1"/>
  <c r="AM33" i="1" s="1"/>
  <c r="AH32" i="1"/>
  <c r="AJ32" i="1"/>
  <c r="AH31" i="1"/>
  <c r="AJ31" i="1"/>
  <c r="AH30" i="1"/>
  <c r="AJ30" i="1"/>
  <c r="AH29" i="1"/>
  <c r="AJ29" i="1"/>
  <c r="AH28" i="1"/>
  <c r="AJ28" i="1"/>
  <c r="AH27" i="1"/>
  <c r="AJ27" i="1"/>
  <c r="AH26" i="1"/>
  <c r="AJ26" i="1"/>
  <c r="AH25" i="1"/>
  <c r="AJ25" i="1"/>
  <c r="AH24" i="1"/>
  <c r="AJ24" i="1"/>
  <c r="AH23" i="1"/>
  <c r="AJ23" i="1"/>
  <c r="AH22" i="1"/>
  <c r="AJ22" i="1"/>
  <c r="AH21" i="1"/>
  <c r="AJ21" i="1"/>
  <c r="AH20" i="1"/>
  <c r="AJ20" i="1"/>
  <c r="AH19" i="1"/>
  <c r="AJ19" i="1"/>
  <c r="AH18" i="1"/>
  <c r="AJ18" i="1"/>
  <c r="AH17" i="1"/>
  <c r="AJ17" i="1"/>
  <c r="AH16" i="1"/>
  <c r="AJ16" i="1"/>
  <c r="AH15" i="1"/>
  <c r="AJ15" i="1"/>
  <c r="AH14" i="1"/>
  <c r="AJ14" i="1"/>
  <c r="AH13" i="1"/>
  <c r="AJ13" i="1"/>
  <c r="AH12" i="1"/>
  <c r="AJ12" i="1"/>
  <c r="AH11" i="1"/>
  <c r="AJ11" i="1"/>
  <c r="AH10" i="1"/>
  <c r="AJ10" i="1"/>
  <c r="AH9" i="1"/>
  <c r="AJ9" i="1"/>
  <c r="AH8" i="1"/>
  <c r="AJ8" i="1"/>
  <c r="AH7" i="1"/>
  <c r="AJ7" i="1"/>
  <c r="AH6" i="1"/>
  <c r="AJ6" i="1"/>
  <c r="AH5" i="1"/>
  <c r="AJ5" i="1"/>
  <c r="AH4" i="1"/>
  <c r="AJ4" i="1"/>
  <c r="AH3" i="1"/>
  <c r="AJ3" i="1"/>
  <c r="AJ33" i="1" s="1"/>
  <c r="AF32" i="1"/>
  <c r="AG32" i="1"/>
  <c r="AF31" i="1"/>
  <c r="AG31" i="1"/>
  <c r="AF30" i="1"/>
  <c r="AG30" i="1"/>
  <c r="AF29" i="1"/>
  <c r="AG29" i="1"/>
  <c r="AF28" i="1"/>
  <c r="AG28" i="1"/>
  <c r="AF27" i="1"/>
  <c r="AG27" i="1"/>
  <c r="AF26" i="1"/>
  <c r="AG26" i="1"/>
  <c r="AF25" i="1"/>
  <c r="AG25" i="1"/>
  <c r="AF24" i="1"/>
  <c r="AG24" i="1"/>
  <c r="AF23" i="1"/>
  <c r="AG23" i="1"/>
  <c r="AF22" i="1"/>
  <c r="AG22" i="1"/>
  <c r="AF21" i="1"/>
  <c r="AG21" i="1"/>
  <c r="AF20" i="1"/>
  <c r="AG20" i="1"/>
  <c r="AF19" i="1"/>
  <c r="AG19" i="1"/>
  <c r="AF18" i="1"/>
  <c r="AG18" i="1"/>
  <c r="AF17" i="1"/>
  <c r="AG17" i="1"/>
  <c r="AF16" i="1"/>
  <c r="AG16" i="1"/>
  <c r="AF15" i="1"/>
  <c r="AG15" i="1"/>
  <c r="AF14" i="1"/>
  <c r="AG14" i="1"/>
  <c r="AF13" i="1"/>
  <c r="AG13" i="1"/>
  <c r="AF12" i="1"/>
  <c r="AG12" i="1"/>
  <c r="AF11" i="1"/>
  <c r="AG11" i="1"/>
  <c r="AF10" i="1"/>
  <c r="AG10" i="1"/>
  <c r="AF9" i="1"/>
  <c r="AG9" i="1"/>
  <c r="AF8" i="1"/>
  <c r="AG8" i="1"/>
  <c r="AF7" i="1"/>
  <c r="AG7" i="1"/>
  <c r="AF6" i="1"/>
  <c r="AG6" i="1"/>
  <c r="AF5" i="1"/>
  <c r="AG5" i="1"/>
  <c r="AF4" i="1"/>
  <c r="AG4" i="1"/>
  <c r="AF3" i="1"/>
  <c r="AG3" i="1"/>
  <c r="AG33" i="1" s="1"/>
  <c r="AB32" i="1"/>
  <c r="AD32" i="1"/>
  <c r="AB31" i="1"/>
  <c r="AD31" i="1"/>
  <c r="AB30" i="1"/>
  <c r="AD30" i="1"/>
  <c r="AB29" i="1"/>
  <c r="AD29" i="1"/>
  <c r="AB28" i="1"/>
  <c r="AD28" i="1"/>
  <c r="AB27" i="1"/>
  <c r="AD27" i="1"/>
  <c r="AB26" i="1"/>
  <c r="AD26" i="1"/>
  <c r="AB25" i="1"/>
  <c r="AD25" i="1"/>
  <c r="AB24" i="1"/>
  <c r="AD24" i="1"/>
  <c r="AB23" i="1"/>
  <c r="AD23" i="1"/>
  <c r="AB22" i="1"/>
  <c r="AD22" i="1"/>
  <c r="AB21" i="1"/>
  <c r="AD21" i="1"/>
  <c r="AB20" i="1"/>
  <c r="AD20" i="1"/>
  <c r="AB19" i="1"/>
  <c r="AD19" i="1"/>
  <c r="AB18" i="1"/>
  <c r="AD18" i="1"/>
  <c r="AB17" i="1"/>
  <c r="AD17" i="1"/>
  <c r="AB16" i="1"/>
  <c r="AD16" i="1"/>
  <c r="AB15" i="1"/>
  <c r="AD15" i="1"/>
  <c r="AB14" i="1"/>
  <c r="AD14" i="1"/>
  <c r="AB13" i="1"/>
  <c r="AD13" i="1"/>
  <c r="AB12" i="1"/>
  <c r="AD12" i="1"/>
  <c r="AB11" i="1"/>
  <c r="AD11" i="1"/>
  <c r="AB10" i="1"/>
  <c r="AD10" i="1"/>
  <c r="AB9" i="1"/>
  <c r="AD9" i="1"/>
  <c r="AB8" i="1"/>
  <c r="AD8" i="1"/>
  <c r="AB7" i="1"/>
  <c r="AD7" i="1"/>
  <c r="AB6" i="1"/>
  <c r="AD6" i="1"/>
  <c r="AB5" i="1"/>
  <c r="AD5" i="1"/>
  <c r="AB4" i="1"/>
  <c r="AD4" i="1"/>
  <c r="AB3" i="1"/>
  <c r="AD3" i="1"/>
  <c r="AD33" i="1" s="1"/>
  <c r="Z32" i="1"/>
  <c r="AA32" i="1"/>
  <c r="Z31" i="1"/>
  <c r="AA31" i="1"/>
  <c r="Z30" i="1"/>
  <c r="AA30" i="1"/>
  <c r="Z29" i="1"/>
  <c r="AA29" i="1"/>
  <c r="Z28" i="1"/>
  <c r="AA28" i="1"/>
  <c r="Z27" i="1"/>
  <c r="AA27" i="1"/>
  <c r="Z26" i="1"/>
  <c r="AA26" i="1"/>
  <c r="Z25" i="1"/>
  <c r="AA25" i="1"/>
  <c r="Z24" i="1"/>
  <c r="AA24" i="1"/>
  <c r="Z23" i="1"/>
  <c r="AA23" i="1"/>
  <c r="Z22" i="1"/>
  <c r="AA22" i="1"/>
  <c r="Z21" i="1"/>
  <c r="AA21" i="1"/>
  <c r="Z20" i="1"/>
  <c r="AA20" i="1"/>
  <c r="Z19" i="1"/>
  <c r="AA19" i="1"/>
  <c r="Z18" i="1"/>
  <c r="AA18" i="1"/>
  <c r="Z17" i="1"/>
  <c r="AA17" i="1"/>
  <c r="Z16" i="1"/>
  <c r="AA16" i="1"/>
  <c r="Z15" i="1"/>
  <c r="AA15" i="1"/>
  <c r="Z14" i="1"/>
  <c r="AA14" i="1"/>
  <c r="Z13" i="1"/>
  <c r="AA13" i="1"/>
  <c r="Z12" i="1"/>
  <c r="AA12" i="1"/>
  <c r="Z11" i="1"/>
  <c r="AA11" i="1"/>
  <c r="Z10" i="1"/>
  <c r="AA10" i="1"/>
  <c r="Z9" i="1"/>
  <c r="AA9" i="1"/>
  <c r="Z8" i="1"/>
  <c r="AA8" i="1"/>
  <c r="Z7" i="1"/>
  <c r="AA7" i="1"/>
  <c r="Z6" i="1"/>
  <c r="AA6" i="1"/>
  <c r="Z5" i="1"/>
  <c r="AA5" i="1"/>
  <c r="Z4" i="1"/>
  <c r="AA4" i="1"/>
  <c r="Z3" i="1"/>
  <c r="AA3" i="1"/>
  <c r="AA33" i="1" s="1"/>
  <c r="V32" i="1"/>
  <c r="X32" i="1"/>
  <c r="V31" i="1"/>
  <c r="X31" i="1"/>
  <c r="V30" i="1"/>
  <c r="X30" i="1"/>
  <c r="V29" i="1"/>
  <c r="X29" i="1"/>
  <c r="V28" i="1"/>
  <c r="X28" i="1"/>
  <c r="V27" i="1"/>
  <c r="X27" i="1"/>
  <c r="V26" i="1"/>
  <c r="X26" i="1"/>
  <c r="V25" i="1"/>
  <c r="X25" i="1"/>
  <c r="V24" i="1"/>
  <c r="X24" i="1"/>
  <c r="V23" i="1"/>
  <c r="X23" i="1"/>
  <c r="V22" i="1"/>
  <c r="X22" i="1"/>
  <c r="V21" i="1"/>
  <c r="X21" i="1"/>
  <c r="V20" i="1"/>
  <c r="X20" i="1"/>
  <c r="V19" i="1"/>
  <c r="X19" i="1"/>
  <c r="V18" i="1"/>
  <c r="X18" i="1"/>
  <c r="V17" i="1"/>
  <c r="X17" i="1"/>
  <c r="V16" i="1"/>
  <c r="X16" i="1"/>
  <c r="V15" i="1"/>
  <c r="X15" i="1"/>
  <c r="V14" i="1"/>
  <c r="X14" i="1"/>
  <c r="V13" i="1"/>
  <c r="X13" i="1"/>
  <c r="V12" i="1"/>
  <c r="X12" i="1"/>
  <c r="V11" i="1"/>
  <c r="X11" i="1"/>
  <c r="V10" i="1"/>
  <c r="X10" i="1"/>
  <c r="V9" i="1"/>
  <c r="X9" i="1"/>
  <c r="V8" i="1"/>
  <c r="X8" i="1"/>
  <c r="V7" i="1"/>
  <c r="X7" i="1"/>
  <c r="V6" i="1"/>
  <c r="X6" i="1"/>
  <c r="V5" i="1"/>
  <c r="X5" i="1"/>
  <c r="V4" i="1"/>
  <c r="X4" i="1"/>
  <c r="V3" i="1"/>
  <c r="X3" i="1"/>
  <c r="X33" i="1" s="1"/>
  <c r="T32" i="1"/>
  <c r="U32" i="1"/>
  <c r="T31" i="1"/>
  <c r="U31" i="1"/>
  <c r="T30" i="1"/>
  <c r="U30" i="1"/>
  <c r="T29" i="1"/>
  <c r="U29" i="1"/>
  <c r="T28" i="1"/>
  <c r="U28" i="1"/>
  <c r="T27" i="1"/>
  <c r="U27" i="1"/>
  <c r="T26" i="1"/>
  <c r="U26" i="1"/>
  <c r="T25" i="1"/>
  <c r="U25" i="1"/>
  <c r="T24" i="1"/>
  <c r="U24" i="1"/>
  <c r="T23" i="1"/>
  <c r="U23" i="1"/>
  <c r="T22" i="1"/>
  <c r="U22" i="1"/>
  <c r="T21" i="1"/>
  <c r="U21" i="1"/>
  <c r="T20" i="1"/>
  <c r="U20" i="1"/>
  <c r="T19" i="1"/>
  <c r="U19" i="1"/>
  <c r="T18" i="1"/>
  <c r="U18" i="1"/>
  <c r="T17" i="1"/>
  <c r="U17" i="1"/>
  <c r="T16" i="1"/>
  <c r="U16" i="1"/>
  <c r="T15" i="1"/>
  <c r="U15" i="1"/>
  <c r="T14" i="1"/>
  <c r="U14" i="1"/>
  <c r="T13" i="1"/>
  <c r="U13" i="1"/>
  <c r="T12" i="1"/>
  <c r="U12" i="1"/>
  <c r="T11" i="1"/>
  <c r="U11" i="1"/>
  <c r="T10" i="1"/>
  <c r="U10" i="1"/>
  <c r="T9" i="1"/>
  <c r="U9" i="1"/>
  <c r="T8" i="1"/>
  <c r="U8" i="1"/>
  <c r="T7" i="1"/>
  <c r="U7" i="1"/>
  <c r="T6" i="1"/>
  <c r="U6" i="1"/>
  <c r="T5" i="1"/>
  <c r="U5" i="1"/>
  <c r="T4" i="1"/>
  <c r="U4" i="1"/>
  <c r="T3" i="1"/>
  <c r="U3" i="1"/>
  <c r="U33" i="1" s="1"/>
  <c r="P32" i="1"/>
  <c r="R32" i="1"/>
  <c r="P31" i="1"/>
  <c r="R31" i="1"/>
  <c r="P30" i="1"/>
  <c r="R30" i="1"/>
  <c r="P29" i="1"/>
  <c r="R29" i="1"/>
  <c r="P28" i="1"/>
  <c r="R28" i="1"/>
  <c r="P27" i="1"/>
  <c r="R27" i="1"/>
  <c r="P26" i="1"/>
  <c r="R26" i="1"/>
  <c r="P25" i="1"/>
  <c r="R25" i="1"/>
  <c r="P24" i="1"/>
  <c r="R24" i="1"/>
  <c r="P23" i="1"/>
  <c r="R23" i="1"/>
  <c r="P22" i="1"/>
  <c r="R22" i="1"/>
  <c r="P21" i="1"/>
  <c r="R21" i="1"/>
  <c r="P20" i="1"/>
  <c r="R20" i="1"/>
  <c r="P19" i="1"/>
  <c r="R19" i="1"/>
  <c r="P18" i="1"/>
  <c r="R18" i="1"/>
  <c r="P17" i="1"/>
  <c r="R17" i="1"/>
  <c r="P16" i="1"/>
  <c r="R16" i="1"/>
  <c r="P15" i="1"/>
  <c r="R15" i="1"/>
  <c r="P14" i="1"/>
  <c r="R14" i="1"/>
  <c r="P13" i="1"/>
  <c r="R13" i="1"/>
  <c r="P12" i="1"/>
  <c r="R12" i="1"/>
  <c r="P11" i="1"/>
  <c r="R11" i="1"/>
  <c r="P10" i="1"/>
  <c r="R10" i="1"/>
  <c r="P9" i="1"/>
  <c r="R9" i="1"/>
  <c r="P8" i="1"/>
  <c r="R8" i="1"/>
  <c r="P7" i="1"/>
  <c r="R7" i="1"/>
  <c r="P6" i="1"/>
  <c r="R6" i="1"/>
  <c r="P5" i="1"/>
  <c r="R5" i="1"/>
  <c r="P4" i="1"/>
  <c r="R4" i="1"/>
  <c r="P3" i="1"/>
  <c r="R3" i="1"/>
  <c r="R33" i="1" s="1"/>
  <c r="N32" i="1"/>
  <c r="O32" i="1"/>
  <c r="N31" i="1"/>
  <c r="O31" i="1"/>
  <c r="N30" i="1"/>
  <c r="O30" i="1"/>
  <c r="N29" i="1"/>
  <c r="O29" i="1"/>
  <c r="N28" i="1"/>
  <c r="O28" i="1"/>
  <c r="N27" i="1"/>
  <c r="O27" i="1"/>
  <c r="N26" i="1"/>
  <c r="O26" i="1"/>
  <c r="N25" i="1"/>
  <c r="O25" i="1"/>
  <c r="N24" i="1"/>
  <c r="O24" i="1"/>
  <c r="N23" i="1"/>
  <c r="O23" i="1"/>
  <c r="N22" i="1"/>
  <c r="O22" i="1"/>
  <c r="N21" i="1"/>
  <c r="O21" i="1"/>
  <c r="N20" i="1"/>
  <c r="O20" i="1"/>
  <c r="N19" i="1"/>
  <c r="O19" i="1"/>
  <c r="N18" i="1"/>
  <c r="O18" i="1"/>
  <c r="N17" i="1"/>
  <c r="O17" i="1"/>
  <c r="N16" i="1"/>
  <c r="O16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N4" i="1"/>
  <c r="O4" i="1"/>
  <c r="N3" i="1"/>
  <c r="O3" i="1"/>
  <c r="O33" i="1" s="1"/>
  <c r="J10" i="1"/>
  <c r="J3" i="1"/>
  <c r="J32" i="1"/>
  <c r="L32" i="1" s="1"/>
  <c r="L3" i="1"/>
  <c r="L33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L10" i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2" i="1"/>
  <c r="F31" i="1"/>
  <c r="F30" i="1"/>
  <c r="F29" i="1"/>
  <c r="A1" i="1"/>
  <c r="BN33" i="1"/>
  <c r="H32" i="1"/>
  <c r="I32" i="1" s="1"/>
  <c r="H30" i="1"/>
  <c r="I30" i="1" s="1"/>
  <c r="H26" i="1"/>
  <c r="I26" i="1" s="1"/>
  <c r="H31" i="1"/>
  <c r="I31" i="1" s="1"/>
  <c r="H29" i="1"/>
  <c r="I29" i="1" s="1"/>
  <c r="H28" i="1"/>
  <c r="I28" i="1" s="1"/>
  <c r="H27" i="1"/>
  <c r="I27" i="1" s="1"/>
  <c r="H25" i="1"/>
  <c r="I25" i="1" s="1"/>
  <c r="H24" i="1"/>
  <c r="I24" i="1" s="1"/>
  <c r="H23" i="1"/>
  <c r="I23" i="1" s="1"/>
  <c r="H22" i="1"/>
  <c r="I22" i="1" s="1"/>
  <c r="H3" i="1"/>
  <c r="I3" i="1" s="1"/>
  <c r="I33" i="1" s="1"/>
  <c r="H19" i="1"/>
  <c r="I19" i="1" s="1"/>
  <c r="H20" i="1"/>
  <c r="I20" i="1" s="1"/>
  <c r="H21" i="1"/>
  <c r="I21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F33" i="1" l="1"/>
  <c r="F35" i="1" s="1"/>
  <c r="I34" i="1" s="1"/>
  <c r="AY33" i="1"/>
  <c r="BB33" i="1"/>
  <c r="H35" i="1" l="1"/>
  <c r="L34" i="1"/>
  <c r="L35" i="1" s="1"/>
  <c r="O34" i="1" s="1"/>
  <c r="I35" i="1"/>
  <c r="I36" i="1"/>
  <c r="H36" i="1"/>
  <c r="O35" i="1" l="1"/>
  <c r="O36" i="1"/>
  <c r="R34" i="1"/>
  <c r="R35" i="1" s="1"/>
  <c r="U34" i="1" s="1"/>
  <c r="N36" i="1"/>
  <c r="N35" i="1"/>
  <c r="U35" i="1" l="1"/>
  <c r="T36" i="1"/>
  <c r="U36" i="1"/>
  <c r="X34" i="1"/>
  <c r="X35" i="1" s="1"/>
  <c r="AA34" i="1" s="1"/>
  <c r="T35" i="1"/>
  <c r="Z35" i="1" l="1"/>
  <c r="Z36" i="1"/>
  <c r="AA36" i="1"/>
  <c r="AD34" i="1"/>
  <c r="AD35" i="1" s="1"/>
  <c r="AG34" i="1" s="1"/>
  <c r="AA35" i="1"/>
  <c r="AF36" i="1" l="1"/>
  <c r="AJ34" i="1"/>
  <c r="AJ35" i="1" s="1"/>
  <c r="AM34" i="1" s="1"/>
  <c r="AG35" i="1"/>
  <c r="AG36" i="1"/>
  <c r="AF35" i="1"/>
  <c r="AP34" i="1" l="1"/>
  <c r="AP35" i="1" s="1"/>
  <c r="AS34" i="1" s="1"/>
  <c r="AM35" i="1"/>
  <c r="AL35" i="1"/>
  <c r="AL36" i="1"/>
  <c r="AM36" i="1"/>
  <c r="AS35" i="1" l="1"/>
  <c r="AR35" i="1"/>
  <c r="AR36" i="1"/>
  <c r="AV34" i="1"/>
  <c r="AV35" i="1" s="1"/>
  <c r="AY34" i="1" s="1"/>
  <c r="AS36" i="1"/>
  <c r="AY35" i="1" l="1"/>
  <c r="AX35" i="1"/>
  <c r="AX36" i="1"/>
  <c r="BB34" i="1"/>
  <c r="BB35" i="1" s="1"/>
  <c r="BE34" i="1" s="1"/>
  <c r="AY36" i="1"/>
  <c r="BD36" i="1" l="1"/>
  <c r="BH34" i="1"/>
  <c r="BH35" i="1" s="1"/>
  <c r="BK34" i="1" s="1"/>
  <c r="BE36" i="1"/>
  <c r="BE35" i="1"/>
  <c r="BD35" i="1"/>
  <c r="BN34" i="1" l="1"/>
  <c r="BN35" i="1" s="1"/>
  <c r="BQ34" i="1" s="1"/>
  <c r="BJ36" i="1"/>
  <c r="BJ35" i="1"/>
  <c r="BK36" i="1"/>
  <c r="BK35" i="1"/>
  <c r="BQ35" i="1" l="1"/>
  <c r="BP35" i="1"/>
  <c r="BP36" i="1"/>
  <c r="BQ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Antonio Caggia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ITA or ENG</t>
        </r>
      </text>
    </comment>
  </commentList>
</comments>
</file>

<file path=xl/sharedStrings.xml><?xml version="1.0" encoding="utf-8"?>
<sst xmlns="http://schemas.openxmlformats.org/spreadsheetml/2006/main" count="269" uniqueCount="106">
  <si>
    <t>Sunday 08 December 2013 - CLOSE</t>
  </si>
  <si>
    <t>BOND</t>
  </si>
  <si>
    <t>Assets</t>
  </si>
  <si>
    <t>USD</t>
  </si>
  <si>
    <t>GBP</t>
  </si>
  <si>
    <t>AUM</t>
  </si>
  <si>
    <t>Total Allocated</t>
  </si>
  <si>
    <t>Cash</t>
  </si>
  <si>
    <t>JPY</t>
  </si>
  <si>
    <t>Profit/Loss Cum.</t>
  </si>
  <si>
    <t>Profit/Loss Per.</t>
  </si>
  <si>
    <t>CHF</t>
  </si>
  <si>
    <t>Matr.</t>
  </si>
  <si>
    <t>Cognome</t>
  </si>
  <si>
    <t>Nome</t>
  </si>
  <si>
    <t>Classe</t>
  </si>
  <si>
    <t>Mail</t>
  </si>
  <si>
    <t>Team Name:</t>
  </si>
  <si>
    <t>Price</t>
  </si>
  <si>
    <t>Quantity</t>
  </si>
  <si>
    <t>Total</t>
  </si>
  <si>
    <t>Cod</t>
  </si>
  <si>
    <t>Currency</t>
  </si>
  <si>
    <t>Amazon.com, Inc.</t>
  </si>
  <si>
    <t>AMZN</t>
  </si>
  <si>
    <t>Apple Inc.</t>
  </si>
  <si>
    <t>AAPL</t>
  </si>
  <si>
    <t>ATOS</t>
  </si>
  <si>
    <t>ATO.PA</t>
  </si>
  <si>
    <t>EUR</t>
  </si>
  <si>
    <t>Citigroup, Inc.</t>
  </si>
  <si>
    <t>C</t>
  </si>
  <si>
    <t>Deutsche Bank</t>
  </si>
  <si>
    <t>DBK.DE</t>
  </si>
  <si>
    <t>EDF</t>
  </si>
  <si>
    <t>EDF.PA</t>
  </si>
  <si>
    <t>CLOSE</t>
    <phoneticPr fontId="8" type="noConversion"/>
  </si>
  <si>
    <t xml:space="preserve"> OPEN</t>
    <phoneticPr fontId="8" type="noConversion"/>
  </si>
  <si>
    <t>CLOSE</t>
    <phoneticPr fontId="8" type="noConversion"/>
  </si>
  <si>
    <t xml:space="preserve"> OPEN</t>
    <phoneticPr fontId="8" type="noConversion"/>
  </si>
  <si>
    <t xml:space="preserve"> CLOSE</t>
    <phoneticPr fontId="8" type="noConversion"/>
  </si>
  <si>
    <t>OPEN</t>
    <phoneticPr fontId="8" type="noConversion"/>
  </si>
  <si>
    <t>OPEN</t>
    <phoneticPr fontId="8" type="noConversion"/>
  </si>
  <si>
    <t>CLOSE</t>
    <phoneticPr fontId="8" type="noConversion"/>
  </si>
  <si>
    <t>OPEN</t>
    <phoneticPr fontId="8" type="noConversion"/>
  </si>
  <si>
    <t>CLOSE</t>
    <phoneticPr fontId="8" type="noConversion"/>
  </si>
  <si>
    <t xml:space="preserve"> OPEN</t>
    <phoneticPr fontId="8" type="noConversion"/>
  </si>
  <si>
    <t>OPEN</t>
    <phoneticPr fontId="8" type="noConversion"/>
  </si>
  <si>
    <t>Eli Lilly and Company</t>
  </si>
  <si>
    <t>LLY</t>
  </si>
  <si>
    <t>ENEL SPA</t>
  </si>
  <si>
    <t>ENEL.MI</t>
  </si>
  <si>
    <t>Eni SpA</t>
  </si>
  <si>
    <t>ENI.MI</t>
  </si>
  <si>
    <t>Exxon Mobil Corporation</t>
  </si>
  <si>
    <t>XOM</t>
  </si>
  <si>
    <t>Google Inc.</t>
  </si>
  <si>
    <t>GOOG</t>
  </si>
  <si>
    <t>Halliburton Company</t>
  </si>
  <si>
    <t>HAL</t>
  </si>
  <si>
    <t>Kering</t>
  </si>
  <si>
    <t>KER.PA</t>
  </si>
  <si>
    <t>Luxottica Group S.p.A.</t>
  </si>
  <si>
    <t>LUX.MI</t>
  </si>
  <si>
    <t>LVMH</t>
  </si>
  <si>
    <t>MC.PA</t>
  </si>
  <si>
    <t>Pfizer, Inc.</t>
  </si>
  <si>
    <t>PFE</t>
  </si>
  <si>
    <t>Procter &amp; Gamble Company</t>
  </si>
  <si>
    <t>PG</t>
  </si>
  <si>
    <t>RWE</t>
  </si>
  <si>
    <t>RWE.DE</t>
  </si>
  <si>
    <t>Saipem</t>
  </si>
  <si>
    <t>SPM.MI</t>
  </si>
  <si>
    <t>UniCredit SpA</t>
  </si>
  <si>
    <t>UCG.MI</t>
  </si>
  <si>
    <t>Wirecard</t>
  </si>
  <si>
    <t>WDI.DE</t>
  </si>
  <si>
    <t>3.5 BTP-01DC18</t>
  </si>
  <si>
    <t>PDC18.TI</t>
  </si>
  <si>
    <t>5.5 BTP-1ST22</t>
  </si>
  <si>
    <t>PST22.TI</t>
  </si>
  <si>
    <t>4.75 BTP 01ST44</t>
  </si>
  <si>
    <t>PST44.TI</t>
  </si>
  <si>
    <t>EUR/CHF</t>
  </si>
  <si>
    <t>EURCHF=X</t>
  </si>
  <si>
    <t>EUR/GBP</t>
  </si>
  <si>
    <t>EURGBP=X</t>
  </si>
  <si>
    <t>EUR/JPY</t>
  </si>
  <si>
    <t>EURJPY=X</t>
  </si>
  <si>
    <t>EUR/USD</t>
  </si>
  <si>
    <t>EURUSD=X</t>
  </si>
  <si>
    <t>Sunday 17 November 2013 - CLOSE</t>
  </si>
  <si>
    <t>Sunday 24 November 2013 - CLOSE</t>
  </si>
  <si>
    <t>Sunday 24 November 2013 - OPEN</t>
  </si>
  <si>
    <t>Sunday 01 December 2013 - CLOSE</t>
  </si>
  <si>
    <t>Sunday 01 December 2013 - OPEN</t>
  </si>
  <si>
    <r>
      <t xml:space="preserve">Tuesday 12 </t>
    </r>
    <r>
      <rPr>
        <b/>
        <sz val="9"/>
        <color indexed="8"/>
        <rFont val="Calibri"/>
        <family val="2"/>
      </rPr>
      <t>November</t>
    </r>
    <r>
      <rPr>
        <b/>
        <sz val="9"/>
        <color theme="1"/>
        <rFont val="Calibri"/>
        <family val="2"/>
        <scheme val="minor"/>
      </rPr>
      <t xml:space="preserve"> 2018 - OPEN</t>
    </r>
  </si>
  <si>
    <t>ETF DAX</t>
  </si>
  <si>
    <t>dax.pa</t>
  </si>
  <si>
    <t>ETF S&amp;P 500</t>
  </si>
  <si>
    <t>uc13.l</t>
  </si>
  <si>
    <t>login fipliuc2013</t>
  </si>
  <si>
    <t>password</t>
  </si>
  <si>
    <t>Buzzanca2013</t>
  </si>
  <si>
    <t>find prices on Yahoo.it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</si>
</sst>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Verdana"/>
    </font>
    <font>
      <b/>
      <sz val="9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166" fontId="2" fillId="4" borderId="0" xfId="1" applyNumberFormat="1" applyFont="1" applyFill="1" applyBorder="1" applyProtection="1">
      <protection locked="0"/>
    </xf>
    <xf numFmtId="166" fontId="2" fillId="4" borderId="1" xfId="1" applyNumberFormat="1" applyFont="1" applyFill="1" applyBorder="1" applyProtection="1">
      <protection locked="0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4" fillId="5" borderId="12" xfId="0" applyFont="1" applyFill="1" applyBorder="1"/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 applyAlignment="1"/>
    <xf numFmtId="0" fontId="5" fillId="4" borderId="12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167" fontId="2" fillId="4" borderId="5" xfId="1" applyNumberFormat="1" applyFont="1" applyFill="1" applyBorder="1" applyProtection="1">
      <protection locked="0"/>
    </xf>
    <xf numFmtId="167" fontId="2" fillId="4" borderId="7" xfId="1" applyNumberFormat="1" applyFont="1" applyFill="1" applyBorder="1" applyProtection="1">
      <protection locked="0"/>
    </xf>
    <xf numFmtId="167" fontId="2" fillId="5" borderId="5" xfId="1" applyNumberFormat="1" applyFont="1" applyFill="1" applyBorder="1" applyProtection="1"/>
    <xf numFmtId="167" fontId="2" fillId="5" borderId="7" xfId="1" applyNumberFormat="1" applyFont="1" applyFill="1" applyBorder="1" applyProtection="1"/>
    <xf numFmtId="167" fontId="2" fillId="5" borderId="2" xfId="1" applyNumberFormat="1" applyFont="1" applyFill="1" applyBorder="1" applyProtection="1"/>
    <xf numFmtId="0" fontId="2" fillId="0" borderId="0" xfId="0" applyFont="1" applyProtection="1"/>
    <xf numFmtId="0" fontId="3" fillId="5" borderId="11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2" fillId="5" borderId="5" xfId="0" applyFont="1" applyFill="1" applyBorder="1" applyProtection="1"/>
    <xf numFmtId="0" fontId="2" fillId="5" borderId="0" xfId="0" applyFont="1" applyFill="1" applyBorder="1" applyProtection="1"/>
    <xf numFmtId="164" fontId="2" fillId="6" borderId="0" xfId="1" applyFont="1" applyFill="1" applyBorder="1" applyProtection="1"/>
    <xf numFmtId="167" fontId="2" fillId="6" borderId="5" xfId="1" applyNumberFormat="1" applyFont="1" applyFill="1" applyBorder="1" applyProtection="1"/>
    <xf numFmtId="0" fontId="2" fillId="5" borderId="7" xfId="0" applyFont="1" applyFill="1" applyBorder="1" applyProtection="1"/>
    <xf numFmtId="0" fontId="2" fillId="5" borderId="1" xfId="0" applyFont="1" applyFill="1" applyBorder="1" applyProtection="1"/>
    <xf numFmtId="164" fontId="2" fillId="6" borderId="1" xfId="1" applyFont="1" applyFill="1" applyBorder="1" applyProtection="1"/>
    <xf numFmtId="0" fontId="2" fillId="5" borderId="2" xfId="0" applyFont="1" applyFill="1" applyBorder="1" applyProtection="1"/>
    <xf numFmtId="164" fontId="2" fillId="6" borderId="3" xfId="1" applyFont="1" applyFill="1" applyBorder="1" applyProtection="1"/>
    <xf numFmtId="167" fontId="2" fillId="6" borderId="2" xfId="1" applyNumberFormat="1" applyFont="1" applyFill="1" applyBorder="1" applyProtection="1"/>
    <xf numFmtId="167" fontId="2" fillId="6" borderId="7" xfId="1" applyNumberFormat="1" applyFont="1" applyFill="1" applyBorder="1" applyProtection="1"/>
    <xf numFmtId="165" fontId="2" fillId="5" borderId="6" xfId="0" applyNumberFormat="1" applyFont="1" applyFill="1" applyBorder="1" applyProtection="1"/>
    <xf numFmtId="165" fontId="2" fillId="5" borderId="6" xfId="2" applyFont="1" applyFill="1" applyBorder="1" applyProtection="1"/>
    <xf numFmtId="165" fontId="2" fillId="5" borderId="8" xfId="0" applyNumberFormat="1" applyFont="1" applyFill="1" applyBorder="1" applyProtection="1"/>
    <xf numFmtId="10" fontId="2" fillId="5" borderId="1" xfId="3" applyNumberFormat="1" applyFont="1" applyFill="1" applyBorder="1" applyProtection="1"/>
    <xf numFmtId="165" fontId="2" fillId="4" borderId="6" xfId="2" applyFont="1" applyFill="1" applyBorder="1" applyProtection="1">
      <protection locked="0"/>
    </xf>
    <xf numFmtId="165" fontId="2" fillId="4" borderId="4" xfId="2" applyFont="1" applyFill="1" applyBorder="1" applyProtection="1">
      <protection locked="0"/>
    </xf>
    <xf numFmtId="165" fontId="2" fillId="4" borderId="8" xfId="2" applyFont="1" applyFill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166" fontId="2" fillId="4" borderId="0" xfId="1" applyNumberFormat="1" applyFont="1" applyFill="1" applyBorder="1" applyProtection="1"/>
    <xf numFmtId="167" fontId="2" fillId="4" borderId="5" xfId="1" applyNumberFormat="1" applyFont="1" applyFill="1" applyBorder="1" applyProtection="1"/>
    <xf numFmtId="0" fontId="11" fillId="4" borderId="12" xfId="0" applyFont="1" applyFill="1" applyBorder="1" applyProtection="1">
      <protection locked="0"/>
    </xf>
    <xf numFmtId="0" fontId="10" fillId="4" borderId="12" xfId="5" applyFill="1" applyBorder="1" applyAlignment="1" applyProtection="1">
      <protection locked="0"/>
    </xf>
    <xf numFmtId="165" fontId="2" fillId="8" borderId="6" xfId="2" applyFont="1" applyFill="1" applyBorder="1" applyProtection="1"/>
    <xf numFmtId="165" fontId="2" fillId="8" borderId="4" xfId="2" applyFont="1" applyFill="1" applyBorder="1" applyProtection="1"/>
    <xf numFmtId="165" fontId="2" fillId="8" borderId="8" xfId="2" applyFont="1" applyFill="1" applyBorder="1" applyProtection="1"/>
    <xf numFmtId="165" fontId="2" fillId="8" borderId="6" xfId="2" applyFont="1" applyFill="1" applyBorder="1" applyProtection="1">
      <protection locked="0"/>
    </xf>
    <xf numFmtId="165" fontId="2" fillId="8" borderId="4" xfId="2" applyFont="1" applyFill="1" applyBorder="1" applyProtection="1">
      <protection locked="0"/>
    </xf>
    <xf numFmtId="165" fontId="2" fillId="8" borderId="8" xfId="2" applyFont="1" applyFill="1" applyBorder="1" applyProtection="1"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14" fontId="3" fillId="3" borderId="11" xfId="0" applyNumberFormat="1" applyFont="1" applyFill="1" applyBorder="1" applyAlignment="1" applyProtection="1">
      <alignment horizontal="center"/>
    </xf>
    <xf numFmtId="14" fontId="3" fillId="3" borderId="10" xfId="0" applyNumberFormat="1" applyFont="1" applyFill="1" applyBorder="1" applyAlignment="1" applyProtection="1">
      <alignment horizontal="center"/>
    </xf>
    <xf numFmtId="14" fontId="3" fillId="3" borderId="9" xfId="0" applyNumberFormat="1" applyFont="1" applyFill="1" applyBorder="1" applyAlignment="1" applyProtection="1">
      <alignment horizontal="center"/>
    </xf>
    <xf numFmtId="0" fontId="3" fillId="7" borderId="11" xfId="0" applyFont="1" applyFill="1" applyBorder="1" applyAlignment="1" applyProtection="1">
      <alignment horizontal="left"/>
    </xf>
    <xf numFmtId="0" fontId="3" fillId="7" borderId="10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14" fontId="3" fillId="2" borderId="11" xfId="0" applyNumberFormat="1" applyFont="1" applyFill="1" applyBorder="1" applyAlignment="1" applyProtection="1">
      <alignment horizontal="center"/>
    </xf>
    <xf numFmtId="14" fontId="3" fillId="2" borderId="10" xfId="0" applyNumberFormat="1" applyFont="1" applyFill="1" applyBorder="1" applyAlignment="1" applyProtection="1">
      <alignment horizontal="center"/>
    </xf>
    <xf numFmtId="14" fontId="3" fillId="2" borderId="9" xfId="0" applyNumberFormat="1" applyFont="1" applyFill="1" applyBorder="1" applyAlignment="1" applyProtection="1">
      <alignment horizontal="center"/>
    </xf>
    <xf numFmtId="0" fontId="3" fillId="8" borderId="11" xfId="0" applyNumberFormat="1" applyFont="1" applyFill="1" applyBorder="1" applyAlignment="1" applyProtection="1">
      <alignment horizontal="center"/>
    </xf>
    <xf numFmtId="14" fontId="3" fillId="8" borderId="10" xfId="0" applyNumberFormat="1" applyFont="1" applyFill="1" applyBorder="1" applyAlignment="1" applyProtection="1">
      <alignment horizontal="center"/>
    </xf>
    <xf numFmtId="14" fontId="3" fillId="8" borderId="9" xfId="0" applyNumberFormat="1" applyFont="1" applyFill="1" applyBorder="1" applyAlignment="1" applyProtection="1">
      <alignment horizontal="center"/>
    </xf>
  </cellXfs>
  <cellStyles count="6">
    <cellStyle name="Collegamento ipertestuale" xfId="5" builtinId="8"/>
    <cellStyle name="Excel Built-in Normal" xfId="4" xr:uid="{00000000-0005-0000-0000-000001000000}"/>
    <cellStyle name="Migliaia" xfId="1" builtinId="3"/>
    <cellStyle name="Normale" xfId="0" builtinId="0"/>
    <cellStyle name="Percentuale" xfId="3" builtinId="5"/>
    <cellStyle name="Valuta" xfId="2" builtinId="4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opLeftCell="A2" workbookViewId="0">
      <selection activeCell="E4" sqref="E4"/>
    </sheetView>
  </sheetViews>
  <sheetFormatPr baseColWidth="10" defaultColWidth="0" defaultRowHeight="14" zeroHeight="1" x14ac:dyDescent="0.2"/>
  <cols>
    <col min="1" max="1" width="11" style="3" bestFit="1" customWidth="1"/>
    <col min="2" max="3" width="18.5" style="3" customWidth="1"/>
    <col min="4" max="4" width="5.6640625" style="4" bestFit="1" customWidth="1"/>
    <col min="5" max="5" width="28.6640625" style="3" customWidth="1"/>
    <col min="6" max="6" width="9.1640625" style="3" customWidth="1"/>
    <col min="7" max="16384" width="9.1640625" style="3" hidden="1"/>
  </cols>
  <sheetData>
    <row r="1" spans="1:5" x14ac:dyDescent="0.2">
      <c r="A1" s="7" t="s">
        <v>17</v>
      </c>
      <c r="B1" s="53" t="s">
        <v>1</v>
      </c>
      <c r="C1" s="53"/>
    </row>
    <row r="2" spans="1:5" x14ac:dyDescent="0.2"/>
    <row r="3" spans="1:5" x14ac:dyDescent="0.2">
      <c r="A3" s="5" t="s">
        <v>12</v>
      </c>
      <c r="B3" s="5" t="s">
        <v>13</v>
      </c>
      <c r="C3" s="5" t="s">
        <v>14</v>
      </c>
      <c r="D3" s="6" t="s">
        <v>15</v>
      </c>
      <c r="E3" s="5" t="s">
        <v>16</v>
      </c>
    </row>
    <row r="4" spans="1:5" ht="15" x14ac:dyDescent="0.2">
      <c r="A4" s="8">
        <v>1</v>
      </c>
      <c r="B4" s="45"/>
      <c r="C4" s="45"/>
      <c r="D4" s="9"/>
      <c r="E4" s="46"/>
    </row>
    <row r="5" spans="1:5" x14ac:dyDescent="0.2">
      <c r="A5" s="8">
        <v>0</v>
      </c>
      <c r="B5" s="8">
        <v>0</v>
      </c>
      <c r="C5" s="8">
        <v>0</v>
      </c>
      <c r="D5" s="8">
        <v>0</v>
      </c>
      <c r="E5" s="8">
        <v>0</v>
      </c>
    </row>
    <row r="6" spans="1:5" x14ac:dyDescent="0.2">
      <c r="A6" s="8">
        <v>0</v>
      </c>
      <c r="B6" s="8">
        <v>0</v>
      </c>
      <c r="C6" s="8">
        <v>0</v>
      </c>
      <c r="D6" s="8">
        <v>0</v>
      </c>
      <c r="E6" s="8">
        <v>0</v>
      </c>
    </row>
    <row r="7" spans="1:5" x14ac:dyDescent="0.2">
      <c r="A7" s="8">
        <v>0</v>
      </c>
      <c r="B7" s="8">
        <v>0</v>
      </c>
      <c r="C7" s="8">
        <v>0</v>
      </c>
      <c r="D7" s="8">
        <v>0</v>
      </c>
      <c r="E7" s="8">
        <v>0</v>
      </c>
    </row>
    <row r="8" spans="1:5" x14ac:dyDescent="0.2">
      <c r="A8" s="8"/>
      <c r="B8" s="8"/>
      <c r="C8" s="8"/>
      <c r="D8" s="9"/>
      <c r="E8" s="8"/>
    </row>
    <row r="9" spans="1:5" x14ac:dyDescent="0.2"/>
  </sheetData>
  <sheetProtection password="CC84" sheet="1" objects="1" scenarios="1"/>
  <mergeCells count="1">
    <mergeCell ref="B1:C1"/>
  </mergeCells>
  <phoneticPr fontId="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4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"/>
    </sheetView>
  </sheetViews>
  <sheetFormatPr baseColWidth="10" defaultColWidth="0" defaultRowHeight="12" zeroHeight="1" x14ac:dyDescent="0.15"/>
  <cols>
    <col min="1" max="1" width="22.33203125" style="15" bestFit="1" customWidth="1"/>
    <col min="2" max="2" width="12.1640625" style="39" customWidth="1"/>
    <col min="3" max="3" width="7.1640625" style="39" bestFit="1" customWidth="1"/>
    <col min="4" max="69" width="14.33203125" style="15" customWidth="1"/>
    <col min="70" max="16384" width="10.5" style="15" hidden="1"/>
  </cols>
  <sheetData>
    <row r="1" spans="1:69" x14ac:dyDescent="0.15">
      <c r="A1" s="57" t="str">
        <f>+'Data Team'!B1</f>
        <v>BOND</v>
      </c>
      <c r="B1" s="58"/>
      <c r="C1" s="59"/>
      <c r="D1" s="60" t="s">
        <v>97</v>
      </c>
      <c r="E1" s="61"/>
      <c r="F1" s="62"/>
      <c r="G1" s="54" t="s">
        <v>36</v>
      </c>
      <c r="H1" s="55"/>
      <c r="I1" s="56"/>
      <c r="J1" s="60" t="s">
        <v>37</v>
      </c>
      <c r="K1" s="61"/>
      <c r="L1" s="62"/>
      <c r="M1" s="54" t="s">
        <v>38</v>
      </c>
      <c r="N1" s="55"/>
      <c r="O1" s="56"/>
      <c r="P1" s="60" t="s">
        <v>39</v>
      </c>
      <c r="Q1" s="61"/>
      <c r="R1" s="62"/>
      <c r="S1" s="54" t="s">
        <v>40</v>
      </c>
      <c r="T1" s="55"/>
      <c r="U1" s="56"/>
      <c r="V1" s="60" t="s">
        <v>39</v>
      </c>
      <c r="W1" s="61"/>
      <c r="X1" s="62"/>
      <c r="Y1" s="54" t="s">
        <v>40</v>
      </c>
      <c r="Z1" s="55"/>
      <c r="AA1" s="56"/>
      <c r="AB1" s="60" t="s">
        <v>41</v>
      </c>
      <c r="AC1" s="61"/>
      <c r="AD1" s="62"/>
      <c r="AE1" s="54" t="s">
        <v>40</v>
      </c>
      <c r="AF1" s="55"/>
      <c r="AG1" s="56"/>
      <c r="AH1" s="60" t="s">
        <v>42</v>
      </c>
      <c r="AI1" s="61"/>
      <c r="AJ1" s="62"/>
      <c r="AK1" s="54" t="s">
        <v>43</v>
      </c>
      <c r="AL1" s="55"/>
      <c r="AM1" s="56"/>
      <c r="AN1" s="60" t="s">
        <v>44</v>
      </c>
      <c r="AO1" s="61"/>
      <c r="AP1" s="62"/>
      <c r="AQ1" s="63" t="s">
        <v>45</v>
      </c>
      <c r="AR1" s="64"/>
      <c r="AS1" s="65"/>
      <c r="AT1" s="60" t="s">
        <v>46</v>
      </c>
      <c r="AU1" s="61"/>
      <c r="AV1" s="62"/>
      <c r="AW1" s="54" t="s">
        <v>92</v>
      </c>
      <c r="AX1" s="55"/>
      <c r="AY1" s="56"/>
      <c r="AZ1" s="60" t="s">
        <v>47</v>
      </c>
      <c r="BA1" s="61"/>
      <c r="BB1" s="62"/>
      <c r="BC1" s="54" t="s">
        <v>93</v>
      </c>
      <c r="BD1" s="55"/>
      <c r="BE1" s="56"/>
      <c r="BF1" s="60" t="s">
        <v>94</v>
      </c>
      <c r="BG1" s="61"/>
      <c r="BH1" s="62"/>
      <c r="BI1" s="54" t="s">
        <v>95</v>
      </c>
      <c r="BJ1" s="55"/>
      <c r="BK1" s="56"/>
      <c r="BL1" s="60" t="s">
        <v>96</v>
      </c>
      <c r="BM1" s="61"/>
      <c r="BN1" s="62"/>
      <c r="BO1" s="54" t="s">
        <v>0</v>
      </c>
      <c r="BP1" s="55"/>
      <c r="BQ1" s="56"/>
    </row>
    <row r="2" spans="1:69" x14ac:dyDescent="0.15">
      <c r="A2" s="16" t="s">
        <v>2</v>
      </c>
      <c r="B2" s="17" t="s">
        <v>21</v>
      </c>
      <c r="C2" s="18" t="s">
        <v>22</v>
      </c>
      <c r="D2" s="19" t="s">
        <v>18</v>
      </c>
      <c r="E2" s="18" t="s">
        <v>19</v>
      </c>
      <c r="F2" s="20" t="s">
        <v>20</v>
      </c>
      <c r="G2" s="19" t="s">
        <v>18</v>
      </c>
      <c r="H2" s="18" t="s">
        <v>19</v>
      </c>
      <c r="I2" s="20" t="s">
        <v>20</v>
      </c>
      <c r="J2" s="19" t="s">
        <v>18</v>
      </c>
      <c r="K2" s="18" t="s">
        <v>19</v>
      </c>
      <c r="L2" s="20" t="s">
        <v>20</v>
      </c>
      <c r="M2" s="19" t="s">
        <v>18</v>
      </c>
      <c r="N2" s="18" t="s">
        <v>19</v>
      </c>
      <c r="O2" s="20" t="s">
        <v>20</v>
      </c>
      <c r="P2" s="19" t="s">
        <v>18</v>
      </c>
      <c r="Q2" s="18" t="s">
        <v>19</v>
      </c>
      <c r="R2" s="20" t="s">
        <v>20</v>
      </c>
      <c r="S2" s="19" t="s">
        <v>18</v>
      </c>
      <c r="T2" s="18" t="s">
        <v>19</v>
      </c>
      <c r="U2" s="20" t="s">
        <v>20</v>
      </c>
      <c r="V2" s="19" t="s">
        <v>18</v>
      </c>
      <c r="W2" s="18" t="s">
        <v>19</v>
      </c>
      <c r="X2" s="20" t="s">
        <v>20</v>
      </c>
      <c r="Y2" s="19" t="s">
        <v>18</v>
      </c>
      <c r="Z2" s="18" t="s">
        <v>19</v>
      </c>
      <c r="AA2" s="20" t="s">
        <v>20</v>
      </c>
      <c r="AB2" s="19" t="s">
        <v>18</v>
      </c>
      <c r="AC2" s="18" t="s">
        <v>19</v>
      </c>
      <c r="AD2" s="20" t="s">
        <v>20</v>
      </c>
      <c r="AE2" s="19" t="s">
        <v>18</v>
      </c>
      <c r="AF2" s="18" t="s">
        <v>19</v>
      </c>
      <c r="AG2" s="20" t="s">
        <v>20</v>
      </c>
      <c r="AH2" s="19" t="s">
        <v>18</v>
      </c>
      <c r="AI2" s="18" t="s">
        <v>19</v>
      </c>
      <c r="AJ2" s="20" t="s">
        <v>20</v>
      </c>
      <c r="AK2" s="19" t="s">
        <v>18</v>
      </c>
      <c r="AL2" s="18" t="s">
        <v>19</v>
      </c>
      <c r="AM2" s="20" t="s">
        <v>20</v>
      </c>
      <c r="AN2" s="19" t="s">
        <v>18</v>
      </c>
      <c r="AO2" s="18" t="s">
        <v>19</v>
      </c>
      <c r="AP2" s="20" t="s">
        <v>20</v>
      </c>
      <c r="AQ2" s="19" t="s">
        <v>18</v>
      </c>
      <c r="AR2" s="18" t="s">
        <v>19</v>
      </c>
      <c r="AS2" s="20" t="s">
        <v>20</v>
      </c>
      <c r="AT2" s="19" t="s">
        <v>18</v>
      </c>
      <c r="AU2" s="18" t="s">
        <v>19</v>
      </c>
      <c r="AV2" s="20" t="s">
        <v>20</v>
      </c>
      <c r="AW2" s="19" t="s">
        <v>18</v>
      </c>
      <c r="AX2" s="18" t="s">
        <v>19</v>
      </c>
      <c r="AY2" s="20" t="s">
        <v>20</v>
      </c>
      <c r="AZ2" s="19" t="s">
        <v>18</v>
      </c>
      <c r="BA2" s="18" t="s">
        <v>19</v>
      </c>
      <c r="BB2" s="20" t="s">
        <v>20</v>
      </c>
      <c r="BC2" s="19" t="s">
        <v>18</v>
      </c>
      <c r="BD2" s="18" t="s">
        <v>19</v>
      </c>
      <c r="BE2" s="20" t="s">
        <v>20</v>
      </c>
      <c r="BF2" s="19" t="s">
        <v>18</v>
      </c>
      <c r="BG2" s="18" t="s">
        <v>19</v>
      </c>
      <c r="BH2" s="20" t="s">
        <v>20</v>
      </c>
      <c r="BI2" s="19" t="s">
        <v>18</v>
      </c>
      <c r="BJ2" s="18" t="s">
        <v>19</v>
      </c>
      <c r="BK2" s="20" t="s">
        <v>20</v>
      </c>
      <c r="BL2" s="19" t="s">
        <v>18</v>
      </c>
      <c r="BM2" s="18" t="s">
        <v>19</v>
      </c>
      <c r="BN2" s="20" t="s">
        <v>20</v>
      </c>
      <c r="BO2" s="19" t="s">
        <v>18</v>
      </c>
      <c r="BP2" s="18" t="s">
        <v>19</v>
      </c>
      <c r="BQ2" s="20" t="s">
        <v>20</v>
      </c>
    </row>
    <row r="3" spans="1:69" x14ac:dyDescent="0.15">
      <c r="A3" s="21" t="s">
        <v>23</v>
      </c>
      <c r="B3" s="40" t="s">
        <v>24</v>
      </c>
      <c r="C3" s="40" t="s">
        <v>3</v>
      </c>
      <c r="D3" s="12">
        <v>1712</v>
      </c>
      <c r="E3" s="43">
        <v>0</v>
      </c>
      <c r="F3" s="47">
        <f>+E3*D3/IF($C3="USD",D$32,IF($C3="USX",D$32*100,1))</f>
        <v>0</v>
      </c>
      <c r="G3" s="44">
        <v>0</v>
      </c>
      <c r="H3" s="23">
        <f>+E3</f>
        <v>0</v>
      </c>
      <c r="I3" s="47" t="e">
        <f>+H3*G3/IF($C3="USD",G$32,IF($C3="USX",G$32*100,1))</f>
        <v>#DIV/0!</v>
      </c>
      <c r="J3" s="24">
        <f>+G3</f>
        <v>0</v>
      </c>
      <c r="K3" s="43">
        <v>0</v>
      </c>
      <c r="L3" s="47" t="e">
        <f>+K3*J3/IF($C3="USD",J$32,IF($C3="USX",J$32*100,1))</f>
        <v>#DIV/0!</v>
      </c>
      <c r="M3" s="44">
        <v>0</v>
      </c>
      <c r="N3" s="23">
        <f>+K3</f>
        <v>0</v>
      </c>
      <c r="O3" s="47" t="e">
        <f>+N3*M3/IF($C3="USD",M$32,IF($C3="USX",M$32*100,1))</f>
        <v>#DIV/0!</v>
      </c>
      <c r="P3" s="24">
        <f>+M3</f>
        <v>0</v>
      </c>
      <c r="Q3" s="43"/>
      <c r="R3" s="47" t="e">
        <f>+Q3*P3/IF($C3="USD",P$32,IF($C3="USX",P$32*100,1))</f>
        <v>#DIV/0!</v>
      </c>
      <c r="S3" s="44">
        <v>0</v>
      </c>
      <c r="T3" s="23">
        <f>+Q3</f>
        <v>0</v>
      </c>
      <c r="U3" s="47" t="e">
        <f>+T3*S3/IF($C3="USD",S$32,IF($C3="USX",S$32*100,1))</f>
        <v>#DIV/0!</v>
      </c>
      <c r="V3" s="24">
        <f>+S3</f>
        <v>0</v>
      </c>
      <c r="W3" s="43">
        <v>0</v>
      </c>
      <c r="X3" s="47" t="e">
        <f>+W3*V3/IF($C3="USD",V$32,IF($C3="USX",V$32*100,1))</f>
        <v>#DIV/0!</v>
      </c>
      <c r="Y3" s="10">
        <v>0</v>
      </c>
      <c r="Z3" s="23">
        <f>+W3</f>
        <v>0</v>
      </c>
      <c r="AA3" s="50" t="e">
        <f>+Z3*Y3/IF($C3="USD",Y$32,IF($C3="USX",Y$32*100,1))</f>
        <v>#DIV/0!</v>
      </c>
      <c r="AB3" s="24">
        <f>+Y3</f>
        <v>0</v>
      </c>
      <c r="AC3" s="1">
        <v>0</v>
      </c>
      <c r="AD3" s="50" t="e">
        <f>+AC3*AB3/IF($C3="USD",AB$32,IF($C3="USX",AB$32*100,1))</f>
        <v>#DIV/0!</v>
      </c>
      <c r="AE3" s="10">
        <v>0</v>
      </c>
      <c r="AF3" s="23">
        <f>+AC3</f>
        <v>0</v>
      </c>
      <c r="AG3" s="50" t="e">
        <f>+AF3*AE3/IF($C3="USD",AE$32,IF($C3="USX",AE$32*100,1))</f>
        <v>#DIV/0!</v>
      </c>
      <c r="AH3" s="24">
        <f>+AE3</f>
        <v>0</v>
      </c>
      <c r="AI3" s="1">
        <v>0</v>
      </c>
      <c r="AJ3" s="50" t="e">
        <f>+AI3*AH3/IF($C3="USD",AH$32,IF($C3="USX",AH$32*100,1))</f>
        <v>#DIV/0!</v>
      </c>
      <c r="AK3" s="10">
        <v>0</v>
      </c>
      <c r="AL3" s="23">
        <f>+AI3</f>
        <v>0</v>
      </c>
      <c r="AM3" s="50" t="e">
        <f>+AL3*AK3/IF($C3="USD",AK$32,IF($C3="USX",AK$32*100,1))</f>
        <v>#DIV/0!</v>
      </c>
      <c r="AN3" s="24">
        <f>+AK3</f>
        <v>0</v>
      </c>
      <c r="AO3" s="1">
        <v>0</v>
      </c>
      <c r="AP3" s="50" t="e">
        <f>+AO3*AN3/IF($C3="USD",AN$32,IF($C3="USX",AN$32*100,1))</f>
        <v>#DIV/0!</v>
      </c>
      <c r="AQ3" s="10">
        <v>0</v>
      </c>
      <c r="AR3" s="23">
        <f>+AO3</f>
        <v>0</v>
      </c>
      <c r="AS3" s="50" t="e">
        <f>+AR3*AQ3/IF($C3="USD",AQ$32,IF($C3="USX",AQ$32*100,1))</f>
        <v>#DIV/0!</v>
      </c>
      <c r="AT3" s="24">
        <f>+AQ3</f>
        <v>0</v>
      </c>
      <c r="AU3" s="1">
        <v>0</v>
      </c>
      <c r="AV3" s="36" t="e">
        <f>+AU3*AT3/IF($C3="USD",AT$32,IF($C3="USX",AT$32*100,1))</f>
        <v>#DIV/0!</v>
      </c>
      <c r="AW3" s="10">
        <v>0</v>
      </c>
      <c r="AX3" s="23">
        <f>+AU3</f>
        <v>0</v>
      </c>
      <c r="AY3" s="36">
        <f>+AX3*AW3/IF($C3="USD",AW$32,IF($C3="USX",AW$32*100,1))</f>
        <v>0</v>
      </c>
      <c r="AZ3" s="24">
        <f>+AW3</f>
        <v>0</v>
      </c>
      <c r="BA3" s="1">
        <v>0</v>
      </c>
      <c r="BB3" s="36">
        <f>+BA3*AZ3/IF($C3="USD",AZ$32,IF($C3="USX",AZ$32*100,1))</f>
        <v>0</v>
      </c>
      <c r="BC3" s="10">
        <v>0</v>
      </c>
      <c r="BD3" s="23">
        <f>+BA3</f>
        <v>0</v>
      </c>
      <c r="BE3" s="36" t="e">
        <f>+BD3*BC3/IF($C3="USD",BC$32,IF($C3="USX",BC$32*100,1))</f>
        <v>#DIV/0!</v>
      </c>
      <c r="BF3" s="24">
        <f>+BC3</f>
        <v>0</v>
      </c>
      <c r="BG3" s="1">
        <v>0</v>
      </c>
      <c r="BH3" s="36" t="e">
        <f>+BG3*BF3/IF($C3="USD",BF$32,IF($C3="USX",BF$32*100,1))</f>
        <v>#DIV/0!</v>
      </c>
      <c r="BI3" s="10">
        <v>0</v>
      </c>
      <c r="BJ3" s="23">
        <f>+BG3</f>
        <v>0</v>
      </c>
      <c r="BK3" s="36" t="e">
        <f>+BJ3*BI3/IF($C3="USD",BI$32,IF($C3="USX",BI$32*100,1))</f>
        <v>#DIV/0!</v>
      </c>
      <c r="BL3" s="24">
        <f>+BI3</f>
        <v>0</v>
      </c>
      <c r="BM3" s="1">
        <v>0</v>
      </c>
      <c r="BN3" s="36" t="e">
        <f>+BM3*BL3/IF($C3="USD",BL$32,IF($C3="USX",BL$32*100,1))</f>
        <v>#DIV/0!</v>
      </c>
      <c r="BO3" s="10">
        <v>0</v>
      </c>
      <c r="BP3" s="23">
        <f>+BM3</f>
        <v>0</v>
      </c>
      <c r="BQ3" s="36" t="e">
        <f>+BP3*BO3/IF($C3="USD",BO$32,IF($C3="USX",BO$32*100,1))</f>
        <v>#DIV/0!</v>
      </c>
    </row>
    <row r="4" spans="1:69" x14ac:dyDescent="0.15">
      <c r="A4" s="21" t="s">
        <v>25</v>
      </c>
      <c r="B4" s="40" t="s">
        <v>26</v>
      </c>
      <c r="C4" s="40" t="s">
        <v>3</v>
      </c>
      <c r="D4" s="12">
        <v>204</v>
      </c>
      <c r="E4" s="43">
        <v>0</v>
      </c>
      <c r="F4" s="47">
        <f>+E4*D4/IF($C4="USD",D$32,IF($C4="USX",D$32*100,1))</f>
        <v>0</v>
      </c>
      <c r="G4" s="44">
        <v>0</v>
      </c>
      <c r="H4" s="23">
        <f t="shared" ref="H4:H21" si="0">+E4</f>
        <v>0</v>
      </c>
      <c r="I4" s="47" t="e">
        <f>+H4*G4/IF($C4="USD",G$32,IF($C4="USX",G$32*100,1))</f>
        <v>#DIV/0!</v>
      </c>
      <c r="J4" s="24">
        <f>+G4</f>
        <v>0</v>
      </c>
      <c r="K4" s="43">
        <v>0</v>
      </c>
      <c r="L4" s="47" t="e">
        <f>+K4*J4/IF($C4="USD",J$32,IF($C4="USX",J$32*100,1))</f>
        <v>#DIV/0!</v>
      </c>
      <c r="M4" s="44">
        <v>0</v>
      </c>
      <c r="N4" s="23">
        <f t="shared" ref="N4:N5" si="1">+K4</f>
        <v>0</v>
      </c>
      <c r="O4" s="47" t="e">
        <f>+N4*M4/IF($C4="USD",M$32,IF($C4="USX",M$32*100,1))</f>
        <v>#DIV/0!</v>
      </c>
      <c r="P4" s="24">
        <f>+M4</f>
        <v>0</v>
      </c>
      <c r="Q4" s="43"/>
      <c r="R4" s="47" t="e">
        <f>+Q4*P4/IF($C4="USD",P$32,IF($C4="USX",P$32*100,1))</f>
        <v>#DIV/0!</v>
      </c>
      <c r="S4" s="44">
        <v>0</v>
      </c>
      <c r="T4" s="23">
        <f t="shared" ref="T4:T5" si="2">+Q4</f>
        <v>0</v>
      </c>
      <c r="U4" s="47" t="e">
        <f>+T4*S4/IF($C4="USD",S$32,IF($C4="USX",S$32*100,1))</f>
        <v>#DIV/0!</v>
      </c>
      <c r="V4" s="24">
        <f>+S4</f>
        <v>0</v>
      </c>
      <c r="W4" s="43">
        <v>0</v>
      </c>
      <c r="X4" s="47" t="e">
        <f>+W4*V4/IF($C4="USD",V$32,IF($C4="USX",V$32*100,1))</f>
        <v>#DIV/0!</v>
      </c>
      <c r="Y4" s="10">
        <v>0</v>
      </c>
      <c r="Z4" s="23">
        <f t="shared" ref="Z4:Z5" si="3">+W4</f>
        <v>0</v>
      </c>
      <c r="AA4" s="50" t="e">
        <f>+Z4*Y4/IF($C4="USD",Y$32,IF($C4="USX",Y$32*100,1))</f>
        <v>#DIV/0!</v>
      </c>
      <c r="AB4" s="24">
        <f>+Y4</f>
        <v>0</v>
      </c>
      <c r="AC4" s="1">
        <v>0</v>
      </c>
      <c r="AD4" s="50" t="e">
        <f>+AC4*AB4/IF($C4="USD",AB$32,IF($C4="USX",AB$32*100,1))</f>
        <v>#DIV/0!</v>
      </c>
      <c r="AE4" s="10">
        <v>0</v>
      </c>
      <c r="AF4" s="23">
        <f t="shared" ref="AF4:AF5" si="4">+AC4</f>
        <v>0</v>
      </c>
      <c r="AG4" s="50" t="e">
        <f>+AF4*AE4/IF($C4="USD",AE$32,IF($C4="USX",AE$32*100,1))</f>
        <v>#DIV/0!</v>
      </c>
      <c r="AH4" s="24">
        <f>+AE4</f>
        <v>0</v>
      </c>
      <c r="AI4" s="1">
        <v>0</v>
      </c>
      <c r="AJ4" s="50" t="e">
        <f>+AI4*AH4/IF($C4="USD",AH$32,IF($C4="USX",AH$32*100,1))</f>
        <v>#DIV/0!</v>
      </c>
      <c r="AK4" s="10">
        <v>0</v>
      </c>
      <c r="AL4" s="23">
        <f t="shared" ref="AL4:AL5" si="5">+AI4</f>
        <v>0</v>
      </c>
      <c r="AM4" s="50" t="e">
        <f>+AL4*AK4/IF($C4="USD",AK$32,IF($C4="USX",AK$32*100,1))</f>
        <v>#DIV/0!</v>
      </c>
      <c r="AN4" s="24">
        <f>+AK4</f>
        <v>0</v>
      </c>
      <c r="AO4" s="1">
        <v>0</v>
      </c>
      <c r="AP4" s="50" t="e">
        <f>+AO4*AN4/IF($C4="USD",AN$32,IF($C4="USX",AN$32*100,1))</f>
        <v>#DIV/0!</v>
      </c>
      <c r="AQ4" s="10">
        <v>0</v>
      </c>
      <c r="AR4" s="23">
        <f t="shared" ref="AR4:AR5" si="6">+AO4</f>
        <v>0</v>
      </c>
      <c r="AS4" s="50" t="e">
        <f>+AR4*AQ4/IF($C4="USD",AQ$32,IF($C4="USX",AQ$32*100,1))</f>
        <v>#DIV/0!</v>
      </c>
      <c r="AT4" s="24">
        <f>+AQ4</f>
        <v>0</v>
      </c>
      <c r="AU4" s="1">
        <v>0</v>
      </c>
      <c r="AV4" s="36" t="e">
        <f>+AU4*AT4/IF($C4="USD",AT$32,IF($C4="USX",AT$32*100,1))</f>
        <v>#DIV/0!</v>
      </c>
      <c r="AW4" s="10">
        <v>0</v>
      </c>
      <c r="AX4" s="23">
        <f t="shared" ref="AX4:AX5" si="7">+AU4</f>
        <v>0</v>
      </c>
      <c r="AY4" s="36">
        <f>+AX4*AW4/IF($C4="USD",AW$32,IF($C4="USX",AW$32*100,1))</f>
        <v>0</v>
      </c>
      <c r="AZ4" s="24">
        <f>+AW4</f>
        <v>0</v>
      </c>
      <c r="BA4" s="1">
        <v>0</v>
      </c>
      <c r="BB4" s="36">
        <f>+BA4*AZ4/IF($C4="USD",AZ$32,IF($C4="USX",AZ$32*100,1))</f>
        <v>0</v>
      </c>
      <c r="BC4" s="10">
        <v>0</v>
      </c>
      <c r="BD4" s="23">
        <f t="shared" ref="BD4:BD5" si="8">+BA4</f>
        <v>0</v>
      </c>
      <c r="BE4" s="36" t="e">
        <f>+BD4*BC4/IF($C4="USD",BC$32,IF($C4="USX",BC$32*100,1))</f>
        <v>#DIV/0!</v>
      </c>
      <c r="BF4" s="24">
        <f>+BC4</f>
        <v>0</v>
      </c>
      <c r="BG4" s="1">
        <v>0</v>
      </c>
      <c r="BH4" s="36" t="e">
        <f>+BG4*BF4/IF($C4="USD",BF$32,IF($C4="USX",BF$32*100,1))</f>
        <v>#DIV/0!</v>
      </c>
      <c r="BI4" s="10">
        <v>0</v>
      </c>
      <c r="BJ4" s="23">
        <f t="shared" ref="BJ4:BJ5" si="9">+BG4</f>
        <v>0</v>
      </c>
      <c r="BK4" s="36" t="e">
        <f>+BJ4*BI4/IF($C4="USD",BI$32,IF($C4="USX",BI$32*100,1))</f>
        <v>#DIV/0!</v>
      </c>
      <c r="BL4" s="24">
        <f>+BI4</f>
        <v>0</v>
      </c>
      <c r="BM4" s="1">
        <v>0</v>
      </c>
      <c r="BN4" s="36" t="e">
        <f>+BM4*BL4/IF($C4="USD",BL$32,IF($C4="USX",BL$32*100,1))</f>
        <v>#DIV/0!</v>
      </c>
      <c r="BO4" s="10">
        <v>0</v>
      </c>
      <c r="BP4" s="23">
        <f t="shared" ref="BP4:BP5" si="10">+BM4</f>
        <v>0</v>
      </c>
      <c r="BQ4" s="36" t="e">
        <f>+BP4*BO4/IF($C4="USD",BO$32,IF($C4="USX",BO$32*100,1))</f>
        <v>#DIV/0!</v>
      </c>
    </row>
    <row r="5" spans="1:69" x14ac:dyDescent="0.15">
      <c r="A5" s="21" t="s">
        <v>27</v>
      </c>
      <c r="B5" s="40" t="s">
        <v>28</v>
      </c>
      <c r="C5" s="40" t="s">
        <v>29</v>
      </c>
      <c r="D5" s="12">
        <v>77.36</v>
      </c>
      <c r="E5" s="43">
        <v>0</v>
      </c>
      <c r="F5" s="47">
        <f>+E5*D5/IF($C5="USD",D$32,IF($C5="USX",D$32*100,1))</f>
        <v>0</v>
      </c>
      <c r="G5" s="44">
        <v>0</v>
      </c>
      <c r="H5" s="23">
        <f t="shared" si="0"/>
        <v>0</v>
      </c>
      <c r="I5" s="47">
        <f>+H5*G5/IF($C5="USD",G$32,IF($C5="USX",G$32*100,1))</f>
        <v>0</v>
      </c>
      <c r="J5" s="24">
        <f t="shared" ref="J5:J31" si="11">+G5</f>
        <v>0</v>
      </c>
      <c r="K5" s="43">
        <v>0</v>
      </c>
      <c r="L5" s="47">
        <f>+K5*J5/IF($C5="USD",J$32,IF($C5="USX",J$32*100,1))</f>
        <v>0</v>
      </c>
      <c r="M5" s="44">
        <v>0</v>
      </c>
      <c r="N5" s="23">
        <f t="shared" si="1"/>
        <v>0</v>
      </c>
      <c r="O5" s="47">
        <f>+N5*M5/IF($C5="USD",M$32,IF($C5="USX",M$32*100,1))</f>
        <v>0</v>
      </c>
      <c r="P5" s="24">
        <f t="shared" ref="P5:P9" si="12">+M5</f>
        <v>0</v>
      </c>
      <c r="Q5" s="43"/>
      <c r="R5" s="47">
        <f>+Q5*P5/IF($C5="USD",P$32,IF($C5="USX",P$32*100,1))</f>
        <v>0</v>
      </c>
      <c r="S5" s="44">
        <v>0</v>
      </c>
      <c r="T5" s="23">
        <f t="shared" si="2"/>
        <v>0</v>
      </c>
      <c r="U5" s="47">
        <f>+T5*S5/IF($C5="USD",S$32,IF($C5="USX",S$32*100,1))</f>
        <v>0</v>
      </c>
      <c r="V5" s="24">
        <f t="shared" ref="V5:V9" si="13">+S5</f>
        <v>0</v>
      </c>
      <c r="W5" s="43">
        <v>0</v>
      </c>
      <c r="X5" s="47">
        <f>+W5*V5/IF($C5="USD",V$32,IF($C5="USX",V$32*100,1))</f>
        <v>0</v>
      </c>
      <c r="Y5" s="10">
        <v>0</v>
      </c>
      <c r="Z5" s="23">
        <f t="shared" si="3"/>
        <v>0</v>
      </c>
      <c r="AA5" s="50">
        <f>+Z5*Y5/IF($C5="USD",Y$32,IF($C5="USX",Y$32*100,1))</f>
        <v>0</v>
      </c>
      <c r="AB5" s="24">
        <f t="shared" ref="AB5:AB9" si="14">+Y5</f>
        <v>0</v>
      </c>
      <c r="AC5" s="1">
        <v>0</v>
      </c>
      <c r="AD5" s="50">
        <f>+AC5*AB5/IF($C5="USD",AB$32,IF($C5="USX",AB$32*100,1))</f>
        <v>0</v>
      </c>
      <c r="AE5" s="10">
        <v>0</v>
      </c>
      <c r="AF5" s="23">
        <f t="shared" si="4"/>
        <v>0</v>
      </c>
      <c r="AG5" s="50">
        <f>+AF5*AE5/IF($C5="USD",AE$32,IF($C5="USX",AE$32*100,1))</f>
        <v>0</v>
      </c>
      <c r="AH5" s="24">
        <f t="shared" ref="AH5:AH9" si="15">+AE5</f>
        <v>0</v>
      </c>
      <c r="AI5" s="1">
        <v>0</v>
      </c>
      <c r="AJ5" s="50">
        <f>+AI5*AH5/IF($C5="USD",AH$32,IF($C5="USX",AH$32*100,1))</f>
        <v>0</v>
      </c>
      <c r="AK5" s="10">
        <v>0</v>
      </c>
      <c r="AL5" s="23">
        <f t="shared" si="5"/>
        <v>0</v>
      </c>
      <c r="AM5" s="50">
        <f>+AL5*AK5/IF($C5="USD",AK$32,IF($C5="USX",AK$32*100,1))</f>
        <v>0</v>
      </c>
      <c r="AN5" s="24">
        <f t="shared" ref="AN5:AN18" si="16">+AK5</f>
        <v>0</v>
      </c>
      <c r="AO5" s="1">
        <v>0</v>
      </c>
      <c r="AP5" s="50">
        <f>+AO5*AN5/IF($C5="USD",AN$32,IF($C5="USX",AN$32*100,1))</f>
        <v>0</v>
      </c>
      <c r="AQ5" s="10">
        <v>0</v>
      </c>
      <c r="AR5" s="23">
        <f t="shared" si="6"/>
        <v>0</v>
      </c>
      <c r="AS5" s="50">
        <f>+AR5*AQ5/IF($C5="USD",AQ$32,IF($C5="USX",AQ$32*100,1))</f>
        <v>0</v>
      </c>
      <c r="AT5" s="24">
        <f t="shared" ref="AT5:AT18" si="17">+AQ5</f>
        <v>0</v>
      </c>
      <c r="AU5" s="1">
        <v>0</v>
      </c>
      <c r="AV5" s="36">
        <f>+AU5*AT5/IF($C5="USD",AT$32,IF($C5="USX",AT$32*100,1))</f>
        <v>0</v>
      </c>
      <c r="AW5" s="10">
        <v>0</v>
      </c>
      <c r="AX5" s="23">
        <f t="shared" si="7"/>
        <v>0</v>
      </c>
      <c r="AY5" s="36">
        <f>+AX5*AW5/IF($C5="USD",AW$32,IF($C5="USX",AW$32*100,1))</f>
        <v>0</v>
      </c>
      <c r="AZ5" s="24">
        <f t="shared" ref="AZ5:AZ18" si="18">+AW5</f>
        <v>0</v>
      </c>
      <c r="BA5" s="1">
        <v>0</v>
      </c>
      <c r="BB5" s="36">
        <f>+BA5*AZ5/IF($C5="USD",AZ$32,IF($C5="USX",AZ$32*100,1))</f>
        <v>0</v>
      </c>
      <c r="BC5" s="10">
        <v>0</v>
      </c>
      <c r="BD5" s="23">
        <f t="shared" si="8"/>
        <v>0</v>
      </c>
      <c r="BE5" s="36">
        <f>+BD5*BC5/IF($C5="USD",BC$32,IF($C5="USX",BC$32*100,1))</f>
        <v>0</v>
      </c>
      <c r="BF5" s="24">
        <f t="shared" ref="BF5:BF18" si="19">+BC5</f>
        <v>0</v>
      </c>
      <c r="BG5" s="1">
        <v>0</v>
      </c>
      <c r="BH5" s="36">
        <f>+BG5*BF5/IF($C5="USD",BF$32,IF($C5="USX",BF$32*100,1))</f>
        <v>0</v>
      </c>
      <c r="BI5" s="10">
        <v>0</v>
      </c>
      <c r="BJ5" s="23">
        <f t="shared" si="9"/>
        <v>0</v>
      </c>
      <c r="BK5" s="36">
        <f>+BJ5*BI5/IF($C5="USD",BI$32,IF($C5="USX",BI$32*100,1))</f>
        <v>0</v>
      </c>
      <c r="BL5" s="24">
        <f t="shared" ref="BL5:BL18" si="20">+BI5</f>
        <v>0</v>
      </c>
      <c r="BM5" s="1">
        <v>0</v>
      </c>
      <c r="BN5" s="36">
        <f>+BM5*BL5/IF($C5="USD",BL$32,IF($C5="USX",BL$32*100,1))</f>
        <v>0</v>
      </c>
      <c r="BO5" s="10">
        <v>0</v>
      </c>
      <c r="BP5" s="23">
        <f t="shared" si="10"/>
        <v>0</v>
      </c>
      <c r="BQ5" s="36">
        <f>+BP5*BO5/IF($C5="USD",BO$32,IF($C5="USX",BO$32*100,1))</f>
        <v>0</v>
      </c>
    </row>
    <row r="6" spans="1:69" x14ac:dyDescent="0.15">
      <c r="A6" s="21" t="s">
        <v>30</v>
      </c>
      <c r="B6" s="40" t="s">
        <v>31</v>
      </c>
      <c r="C6" s="40" t="s">
        <v>3</v>
      </c>
      <c r="D6" s="12">
        <v>65.760000000000005</v>
      </c>
      <c r="E6" s="43">
        <v>0</v>
      </c>
      <c r="F6" s="47">
        <f>+E6*D6/IF($C6="USD",D$32,IF($C6="USX",D$32*100,1))</f>
        <v>0</v>
      </c>
      <c r="G6" s="44">
        <v>0</v>
      </c>
      <c r="H6" s="23">
        <f>+E6</f>
        <v>0</v>
      </c>
      <c r="I6" s="47" t="e">
        <f>+H6*G6/IF($C6="USD",G$32,IF($C6="USX",G$32*100,1))</f>
        <v>#DIV/0!</v>
      </c>
      <c r="J6" s="24">
        <f t="shared" si="11"/>
        <v>0</v>
      </c>
      <c r="K6" s="43">
        <v>0</v>
      </c>
      <c r="L6" s="47" t="e">
        <f>+K6*J6/IF($C6="USD",J$32,IF($C6="USX",J$32*100,1))</f>
        <v>#DIV/0!</v>
      </c>
      <c r="M6" s="44">
        <v>0</v>
      </c>
      <c r="N6" s="23">
        <f>+K6</f>
        <v>0</v>
      </c>
      <c r="O6" s="47" t="e">
        <f>+N6*M6/IF($C6="USD",M$32,IF($C6="USX",M$32*100,1))</f>
        <v>#DIV/0!</v>
      </c>
      <c r="P6" s="24">
        <f t="shared" si="12"/>
        <v>0</v>
      </c>
      <c r="Q6" s="43"/>
      <c r="R6" s="47" t="e">
        <f>+Q6*P6/IF($C6="USD",P$32,IF($C6="USX",P$32*100,1))</f>
        <v>#DIV/0!</v>
      </c>
      <c r="S6" s="44">
        <v>0</v>
      </c>
      <c r="T6" s="23">
        <f>+Q6</f>
        <v>0</v>
      </c>
      <c r="U6" s="47" t="e">
        <f>+T6*S6/IF($C6="USD",S$32,IF($C6="USX",S$32*100,1))</f>
        <v>#DIV/0!</v>
      </c>
      <c r="V6" s="24">
        <f t="shared" si="13"/>
        <v>0</v>
      </c>
      <c r="W6" s="43">
        <v>0</v>
      </c>
      <c r="X6" s="47" t="e">
        <f>+W6*V6/IF($C6="USD",V$32,IF($C6="USX",V$32*100,1))</f>
        <v>#DIV/0!</v>
      </c>
      <c r="Y6" s="10">
        <v>0</v>
      </c>
      <c r="Z6" s="23">
        <f>+W6</f>
        <v>0</v>
      </c>
      <c r="AA6" s="50" t="e">
        <f>+Z6*Y6/IF($C6="USD",Y$32,IF($C6="USX",Y$32*100,1))</f>
        <v>#DIV/0!</v>
      </c>
      <c r="AB6" s="24">
        <f t="shared" si="14"/>
        <v>0</v>
      </c>
      <c r="AC6" s="1">
        <v>0</v>
      </c>
      <c r="AD6" s="50" t="e">
        <f>+AC6*AB6/IF($C6="USD",AB$32,IF($C6="USX",AB$32*100,1))</f>
        <v>#DIV/0!</v>
      </c>
      <c r="AE6" s="10">
        <v>0</v>
      </c>
      <c r="AF6" s="23">
        <f>+AC6</f>
        <v>0</v>
      </c>
      <c r="AG6" s="50" t="e">
        <f>+AF6*AE6/IF($C6="USD",AE$32,IF($C6="USX",AE$32*100,1))</f>
        <v>#DIV/0!</v>
      </c>
      <c r="AH6" s="24">
        <f t="shared" si="15"/>
        <v>0</v>
      </c>
      <c r="AI6" s="1">
        <v>0</v>
      </c>
      <c r="AJ6" s="50" t="e">
        <f>+AI6*AH6/IF($C6="USD",AH$32,IF($C6="USX",AH$32*100,1))</f>
        <v>#DIV/0!</v>
      </c>
      <c r="AK6" s="10">
        <v>0</v>
      </c>
      <c r="AL6" s="23">
        <f>+AI6</f>
        <v>0</v>
      </c>
      <c r="AM6" s="50" t="e">
        <f>+AL6*AK6/IF($C6="USD",AK$32,IF($C6="USX",AK$32*100,1))</f>
        <v>#DIV/0!</v>
      </c>
      <c r="AN6" s="24">
        <f t="shared" si="16"/>
        <v>0</v>
      </c>
      <c r="AO6" s="1">
        <v>0</v>
      </c>
      <c r="AP6" s="50" t="e">
        <f>+AO6*AN6/IF($C6="USD",AN$32,IF($C6="USX",AN$32*100,1))</f>
        <v>#DIV/0!</v>
      </c>
      <c r="AQ6" s="10">
        <v>0</v>
      </c>
      <c r="AR6" s="23">
        <f>+AO6</f>
        <v>0</v>
      </c>
      <c r="AS6" s="50" t="e">
        <f>+AR6*AQ6/IF($C6="USD",AQ$32,IF($C6="USX",AQ$32*100,1))</f>
        <v>#DIV/0!</v>
      </c>
      <c r="AT6" s="24">
        <f t="shared" si="17"/>
        <v>0</v>
      </c>
      <c r="AU6" s="1">
        <v>0</v>
      </c>
      <c r="AV6" s="36" t="e">
        <f>+AU6*AT6/IF($C6="USD",AT$32,IF($C6="USX",AT$32*100,1))</f>
        <v>#DIV/0!</v>
      </c>
      <c r="AW6" s="10">
        <v>0</v>
      </c>
      <c r="AX6" s="23">
        <f>+AU6</f>
        <v>0</v>
      </c>
      <c r="AY6" s="36">
        <f>+AX6*AW6/IF($C6="USD",AW$32,IF($C6="USX",AW$32*100,1))</f>
        <v>0</v>
      </c>
      <c r="AZ6" s="24">
        <f t="shared" si="18"/>
        <v>0</v>
      </c>
      <c r="BA6" s="1">
        <v>0</v>
      </c>
      <c r="BB6" s="36">
        <f>+BA6*AZ6/IF($C6="USD",AZ$32,IF($C6="USX",AZ$32*100,1))</f>
        <v>0</v>
      </c>
      <c r="BC6" s="10">
        <v>0</v>
      </c>
      <c r="BD6" s="23">
        <f>+BA6</f>
        <v>0</v>
      </c>
      <c r="BE6" s="36" t="e">
        <f>+BD6*BC6/IF($C6="USD",BC$32,IF($C6="USX",BC$32*100,1))</f>
        <v>#DIV/0!</v>
      </c>
      <c r="BF6" s="24">
        <f t="shared" si="19"/>
        <v>0</v>
      </c>
      <c r="BG6" s="1">
        <v>0</v>
      </c>
      <c r="BH6" s="36" t="e">
        <f>+BG6*BF6/IF($C6="USD",BF$32,IF($C6="USX",BF$32*100,1))</f>
        <v>#DIV/0!</v>
      </c>
      <c r="BI6" s="10">
        <v>0</v>
      </c>
      <c r="BJ6" s="23">
        <f>+BG6</f>
        <v>0</v>
      </c>
      <c r="BK6" s="36" t="e">
        <f>+BJ6*BI6/IF($C6="USD",BI$32,IF($C6="USX",BI$32*100,1))</f>
        <v>#DIV/0!</v>
      </c>
      <c r="BL6" s="24">
        <f t="shared" si="20"/>
        <v>0</v>
      </c>
      <c r="BM6" s="1">
        <v>0</v>
      </c>
      <c r="BN6" s="36" t="e">
        <f>+BM6*BL6/IF($C6="USD",BL$32,IF($C6="USX",BL$32*100,1))</f>
        <v>#DIV/0!</v>
      </c>
      <c r="BO6" s="10">
        <v>0</v>
      </c>
      <c r="BP6" s="23">
        <f>+BM6</f>
        <v>0</v>
      </c>
      <c r="BQ6" s="36" t="e">
        <f>+BP6*BO6/IF($C6="USD",BO$32,IF($C6="USX",BO$32*100,1))</f>
        <v>#DIV/0!</v>
      </c>
    </row>
    <row r="7" spans="1:69" x14ac:dyDescent="0.15">
      <c r="A7" s="21" t="s">
        <v>32</v>
      </c>
      <c r="B7" s="40" t="s">
        <v>33</v>
      </c>
      <c r="C7" s="40" t="s">
        <v>29</v>
      </c>
      <c r="D7" s="12">
        <v>8.9600000000000009</v>
      </c>
      <c r="E7" s="43">
        <v>0</v>
      </c>
      <c r="F7" s="47">
        <f>+E7*D7/IF($C7="USD",D$32,IF($C7="USX",D$32*100,1))</f>
        <v>0</v>
      </c>
      <c r="G7" s="44">
        <v>0</v>
      </c>
      <c r="H7" s="23">
        <f t="shared" ref="H7:H18" si="21">+E7</f>
        <v>0</v>
      </c>
      <c r="I7" s="47">
        <f>+H7*G7/IF($C7="USD",G$32,IF($C7="USX",G$32*100,1))</f>
        <v>0</v>
      </c>
      <c r="J7" s="24">
        <f t="shared" si="11"/>
        <v>0</v>
      </c>
      <c r="K7" s="43">
        <v>0</v>
      </c>
      <c r="L7" s="47">
        <f>+K7*J7/IF($C7="USD",J$32,IF($C7="USX",J$32*100,1))</f>
        <v>0</v>
      </c>
      <c r="M7" s="44">
        <v>0</v>
      </c>
      <c r="N7" s="23">
        <f t="shared" ref="N7:N21" si="22">+K7</f>
        <v>0</v>
      </c>
      <c r="O7" s="47">
        <f>+N7*M7/IF($C7="USD",M$32,IF($C7="USX",M$32*100,1))</f>
        <v>0</v>
      </c>
      <c r="P7" s="24">
        <f t="shared" si="12"/>
        <v>0</v>
      </c>
      <c r="Q7" s="43"/>
      <c r="R7" s="47">
        <f>+Q7*P7/IF($C7="USD",P$32,IF($C7="USX",P$32*100,1))</f>
        <v>0</v>
      </c>
      <c r="S7" s="44">
        <v>0</v>
      </c>
      <c r="T7" s="23">
        <f t="shared" ref="T7:T21" si="23">+Q7</f>
        <v>0</v>
      </c>
      <c r="U7" s="47">
        <f>+T7*S7/IF($C7="USD",S$32,IF($C7="USX",S$32*100,1))</f>
        <v>0</v>
      </c>
      <c r="V7" s="24">
        <f t="shared" si="13"/>
        <v>0</v>
      </c>
      <c r="W7" s="43">
        <v>0</v>
      </c>
      <c r="X7" s="47">
        <f>+W7*V7/IF($C7="USD",V$32,IF($C7="USX",V$32*100,1))</f>
        <v>0</v>
      </c>
      <c r="Y7" s="10">
        <v>0</v>
      </c>
      <c r="Z7" s="23">
        <f t="shared" ref="Z7:Z21" si="24">+W7</f>
        <v>0</v>
      </c>
      <c r="AA7" s="50">
        <f>+Z7*Y7/IF($C7="USD",Y$32,IF($C7="USX",Y$32*100,1))</f>
        <v>0</v>
      </c>
      <c r="AB7" s="24">
        <f t="shared" si="14"/>
        <v>0</v>
      </c>
      <c r="AC7" s="1">
        <v>0</v>
      </c>
      <c r="AD7" s="50">
        <f>+AC7*AB7/IF($C7="USD",AB$32,IF($C7="USX",AB$32*100,1))</f>
        <v>0</v>
      </c>
      <c r="AE7" s="10">
        <v>0</v>
      </c>
      <c r="AF7" s="23">
        <f t="shared" ref="AF7:AF21" si="25">+AC7</f>
        <v>0</v>
      </c>
      <c r="AG7" s="50">
        <f>+AF7*AE7/IF($C7="USD",AE$32,IF($C7="USX",AE$32*100,1))</f>
        <v>0</v>
      </c>
      <c r="AH7" s="24">
        <f t="shared" si="15"/>
        <v>0</v>
      </c>
      <c r="AI7" s="1">
        <v>0</v>
      </c>
      <c r="AJ7" s="50">
        <f>+AI7*AH7/IF($C7="USD",AH$32,IF($C7="USX",AH$32*100,1))</f>
        <v>0</v>
      </c>
      <c r="AK7" s="10">
        <v>0</v>
      </c>
      <c r="AL7" s="23">
        <f t="shared" ref="AL7:AL21" si="26">+AI7</f>
        <v>0</v>
      </c>
      <c r="AM7" s="50">
        <f>+AL7*AK7/IF($C7="USD",AK$32,IF($C7="USX",AK$32*100,1))</f>
        <v>0</v>
      </c>
      <c r="AN7" s="24">
        <f t="shared" si="16"/>
        <v>0</v>
      </c>
      <c r="AO7" s="1">
        <v>0</v>
      </c>
      <c r="AP7" s="50">
        <f>+AO7*AN7/IF($C7="USD",AN$32,IF($C7="USX",AN$32*100,1))</f>
        <v>0</v>
      </c>
      <c r="AQ7" s="10">
        <v>0</v>
      </c>
      <c r="AR7" s="23">
        <f t="shared" ref="AR7:AR21" si="27">+AO7</f>
        <v>0</v>
      </c>
      <c r="AS7" s="50">
        <f>+AR7*AQ7/IF($C7="USD",AQ$32,IF($C7="USX",AQ$32*100,1))</f>
        <v>0</v>
      </c>
      <c r="AT7" s="24">
        <f t="shared" si="17"/>
        <v>0</v>
      </c>
      <c r="AU7" s="1">
        <v>0</v>
      </c>
      <c r="AV7" s="36">
        <f>+AU7*AT7/IF($C7="USD",AT$32,IF($C7="USX",AT$32*100,1))</f>
        <v>0</v>
      </c>
      <c r="AW7" s="10">
        <v>0</v>
      </c>
      <c r="AX7" s="23">
        <f t="shared" ref="AX7:AX21" si="28">+AU7</f>
        <v>0</v>
      </c>
      <c r="AY7" s="36">
        <f>+AX7*AW7/IF($C7="USD",AW$32,IF($C7="USX",AW$32*100,1))</f>
        <v>0</v>
      </c>
      <c r="AZ7" s="24">
        <f t="shared" si="18"/>
        <v>0</v>
      </c>
      <c r="BA7" s="1">
        <v>0</v>
      </c>
      <c r="BB7" s="36">
        <f>+BA7*AZ7/IF($C7="USD",AZ$32,IF($C7="USX",AZ$32*100,1))</f>
        <v>0</v>
      </c>
      <c r="BC7" s="10">
        <v>0</v>
      </c>
      <c r="BD7" s="23">
        <f t="shared" ref="BD7:BD21" si="29">+BA7</f>
        <v>0</v>
      </c>
      <c r="BE7" s="36">
        <f>+BD7*BC7/IF($C7="USD",BC$32,IF($C7="USX",BC$32*100,1))</f>
        <v>0</v>
      </c>
      <c r="BF7" s="24">
        <f t="shared" si="19"/>
        <v>0</v>
      </c>
      <c r="BG7" s="1">
        <v>0</v>
      </c>
      <c r="BH7" s="36">
        <f>+BG7*BF7/IF($C7="USD",BF$32,IF($C7="USX",BF$32*100,1))</f>
        <v>0</v>
      </c>
      <c r="BI7" s="10">
        <v>0</v>
      </c>
      <c r="BJ7" s="23">
        <f t="shared" ref="BJ7:BJ21" si="30">+BG7</f>
        <v>0</v>
      </c>
      <c r="BK7" s="36">
        <f>+BJ7*BI7/IF($C7="USD",BI$32,IF($C7="USX",BI$32*100,1))</f>
        <v>0</v>
      </c>
      <c r="BL7" s="24">
        <f t="shared" si="20"/>
        <v>0</v>
      </c>
      <c r="BM7" s="1">
        <v>0</v>
      </c>
      <c r="BN7" s="36">
        <f>+BM7*BL7/IF($C7="USD",BL$32,IF($C7="USX",BL$32*100,1))</f>
        <v>0</v>
      </c>
      <c r="BO7" s="10">
        <v>0</v>
      </c>
      <c r="BP7" s="23">
        <f t="shared" ref="BP7:BP21" si="31">+BM7</f>
        <v>0</v>
      </c>
      <c r="BQ7" s="36">
        <f>+BP7*BO7/IF($C7="USD",BO$32,IF($C7="USX",BO$32*100,1))</f>
        <v>0</v>
      </c>
    </row>
    <row r="8" spans="1:69" x14ac:dyDescent="0.15">
      <c r="A8" s="21" t="s">
        <v>34</v>
      </c>
      <c r="B8" s="40" t="s">
        <v>35</v>
      </c>
      <c r="C8" s="40" t="s">
        <v>29</v>
      </c>
      <c r="D8" s="12">
        <v>15.63</v>
      </c>
      <c r="E8" s="43">
        <v>0</v>
      </c>
      <c r="F8" s="47">
        <f>+E8*D8/IF($C8="USD",D$32,IF($C8="USX",D$32*100,1))</f>
        <v>0</v>
      </c>
      <c r="G8" s="44">
        <v>0</v>
      </c>
      <c r="H8" s="23">
        <f t="shared" si="21"/>
        <v>0</v>
      </c>
      <c r="I8" s="47">
        <f>+H8*G8/IF($C8="USD",G$32,IF($C8="USX",G$32*100,1))</f>
        <v>0</v>
      </c>
      <c r="J8" s="24">
        <f t="shared" si="11"/>
        <v>0</v>
      </c>
      <c r="K8" s="43">
        <v>0</v>
      </c>
      <c r="L8" s="47">
        <f>+K8*J8/IF($C8="USD",J$32,IF($C8="USX",J$32*100,1))</f>
        <v>0</v>
      </c>
      <c r="M8" s="44">
        <v>0</v>
      </c>
      <c r="N8" s="23">
        <f t="shared" si="22"/>
        <v>0</v>
      </c>
      <c r="O8" s="47">
        <f>+N8*M8/IF($C8="USD",M$32,IF($C8="USX",M$32*100,1))</f>
        <v>0</v>
      </c>
      <c r="P8" s="24">
        <f t="shared" si="12"/>
        <v>0</v>
      </c>
      <c r="Q8" s="43"/>
      <c r="R8" s="47">
        <f>+Q8*P8/IF($C8="USD",P$32,IF($C8="USX",P$32*100,1))</f>
        <v>0</v>
      </c>
      <c r="S8" s="44">
        <v>0</v>
      </c>
      <c r="T8" s="23">
        <f t="shared" si="23"/>
        <v>0</v>
      </c>
      <c r="U8" s="47">
        <f>+T8*S8/IF($C8="USD",S$32,IF($C8="USX",S$32*100,1))</f>
        <v>0</v>
      </c>
      <c r="V8" s="24">
        <f t="shared" si="13"/>
        <v>0</v>
      </c>
      <c r="W8" s="43">
        <v>0</v>
      </c>
      <c r="X8" s="47">
        <f>+W8*V8/IF($C8="USD",V$32,IF($C8="USX",V$32*100,1))</f>
        <v>0</v>
      </c>
      <c r="Y8" s="10">
        <v>0</v>
      </c>
      <c r="Z8" s="23">
        <f t="shared" si="24"/>
        <v>0</v>
      </c>
      <c r="AA8" s="50">
        <f>+Z8*Y8/IF($C8="USD",Y$32,IF($C8="USX",Y$32*100,1))</f>
        <v>0</v>
      </c>
      <c r="AB8" s="24">
        <f t="shared" si="14"/>
        <v>0</v>
      </c>
      <c r="AC8" s="1">
        <v>0</v>
      </c>
      <c r="AD8" s="50">
        <f>+AC8*AB8/IF($C8="USD",AB$32,IF($C8="USX",AB$32*100,1))</f>
        <v>0</v>
      </c>
      <c r="AE8" s="10">
        <v>0</v>
      </c>
      <c r="AF8" s="23">
        <f t="shared" si="25"/>
        <v>0</v>
      </c>
      <c r="AG8" s="50">
        <f>+AF8*AE8/IF($C8="USD",AE$32,IF($C8="USX",AE$32*100,1))</f>
        <v>0</v>
      </c>
      <c r="AH8" s="24">
        <f t="shared" si="15"/>
        <v>0</v>
      </c>
      <c r="AI8" s="1">
        <v>0</v>
      </c>
      <c r="AJ8" s="50">
        <f>+AI8*AH8/IF($C8="USD",AH$32,IF($C8="USX",AH$32*100,1))</f>
        <v>0</v>
      </c>
      <c r="AK8" s="10">
        <v>0</v>
      </c>
      <c r="AL8" s="23">
        <f t="shared" si="26"/>
        <v>0</v>
      </c>
      <c r="AM8" s="50">
        <f>+AL8*AK8/IF($C8="USD",AK$32,IF($C8="USX",AK$32*100,1))</f>
        <v>0</v>
      </c>
      <c r="AN8" s="24">
        <f t="shared" si="16"/>
        <v>0</v>
      </c>
      <c r="AO8" s="1">
        <v>0</v>
      </c>
      <c r="AP8" s="50">
        <f>+AO8*AN8/IF($C8="USD",AN$32,IF($C8="USX",AN$32*100,1))</f>
        <v>0</v>
      </c>
      <c r="AQ8" s="10">
        <v>0</v>
      </c>
      <c r="AR8" s="23">
        <f t="shared" si="27"/>
        <v>0</v>
      </c>
      <c r="AS8" s="50">
        <f>+AR8*AQ8/IF($C8="USD",AQ$32,IF($C8="USX",AQ$32*100,1))</f>
        <v>0</v>
      </c>
      <c r="AT8" s="24">
        <f t="shared" si="17"/>
        <v>0</v>
      </c>
      <c r="AU8" s="1">
        <v>0</v>
      </c>
      <c r="AV8" s="36">
        <f>+AU8*AT8/IF($C8="USD",AT$32,IF($C8="USX",AT$32*100,1))</f>
        <v>0</v>
      </c>
      <c r="AW8" s="10">
        <v>0</v>
      </c>
      <c r="AX8" s="23">
        <f t="shared" si="28"/>
        <v>0</v>
      </c>
      <c r="AY8" s="36">
        <f>+AX8*AW8/IF($C8="USD",AW$32,IF($C8="USX",AW$32*100,1))</f>
        <v>0</v>
      </c>
      <c r="AZ8" s="24">
        <f t="shared" si="18"/>
        <v>0</v>
      </c>
      <c r="BA8" s="1">
        <v>0</v>
      </c>
      <c r="BB8" s="36">
        <f>+BA8*AZ8/IF($C8="USD",AZ$32,IF($C8="USX",AZ$32*100,1))</f>
        <v>0</v>
      </c>
      <c r="BC8" s="10">
        <v>0</v>
      </c>
      <c r="BD8" s="23">
        <f t="shared" si="29"/>
        <v>0</v>
      </c>
      <c r="BE8" s="36">
        <f>+BD8*BC8/IF($C8="USD",BC$32,IF($C8="USX",BC$32*100,1))</f>
        <v>0</v>
      </c>
      <c r="BF8" s="24">
        <f t="shared" si="19"/>
        <v>0</v>
      </c>
      <c r="BG8" s="1">
        <v>0</v>
      </c>
      <c r="BH8" s="36">
        <f>+BG8*BF8/IF($C8="USD",BF$32,IF($C8="USX",BF$32*100,1))</f>
        <v>0</v>
      </c>
      <c r="BI8" s="10">
        <v>0</v>
      </c>
      <c r="BJ8" s="23">
        <f t="shared" si="30"/>
        <v>0</v>
      </c>
      <c r="BK8" s="36">
        <f>+BJ8*BI8/IF($C8="USD",BI$32,IF($C8="USX",BI$32*100,1))</f>
        <v>0</v>
      </c>
      <c r="BL8" s="24">
        <f t="shared" si="20"/>
        <v>0</v>
      </c>
      <c r="BM8" s="1">
        <v>0</v>
      </c>
      <c r="BN8" s="36">
        <f>+BM8*BL8/IF($C8="USD",BL$32,IF($C8="USX",BL$32*100,1))</f>
        <v>0</v>
      </c>
      <c r="BO8" s="10">
        <v>0</v>
      </c>
      <c r="BP8" s="23">
        <f t="shared" si="31"/>
        <v>0</v>
      </c>
      <c r="BQ8" s="36">
        <f>+BP8*BO8/IF($C8="USD",BO$32,IF($C8="USX",BO$32*100,1))</f>
        <v>0</v>
      </c>
    </row>
    <row r="9" spans="1:69" x14ac:dyDescent="0.15">
      <c r="A9" s="21" t="s">
        <v>48</v>
      </c>
      <c r="B9" s="40" t="s">
        <v>49</v>
      </c>
      <c r="C9" s="40" t="s">
        <v>3</v>
      </c>
      <c r="D9" s="12">
        <v>112.21</v>
      </c>
      <c r="E9" s="43">
        <v>0</v>
      </c>
      <c r="F9" s="47">
        <f>+E9*D9/IF($C9="USD",D$32,IF($C9="USX",D$32*100,1))</f>
        <v>0</v>
      </c>
      <c r="G9" s="44">
        <v>0</v>
      </c>
      <c r="H9" s="23">
        <f t="shared" si="21"/>
        <v>0</v>
      </c>
      <c r="I9" s="47" t="e">
        <f>+H9*G9/IF($C9="USD",G$32,IF($C9="USX",G$32*100,1))</f>
        <v>#DIV/0!</v>
      </c>
      <c r="J9" s="24">
        <f t="shared" si="11"/>
        <v>0</v>
      </c>
      <c r="K9" s="43">
        <v>0</v>
      </c>
      <c r="L9" s="47" t="e">
        <f>+K9*J9/IF($C9="USD",J$32,IF($C9="USX",J$32*100,1))</f>
        <v>#DIV/0!</v>
      </c>
      <c r="M9" s="44">
        <v>0</v>
      </c>
      <c r="N9" s="23">
        <f t="shared" si="22"/>
        <v>0</v>
      </c>
      <c r="O9" s="47" t="e">
        <f>+N9*M9/IF($C9="USD",M$32,IF($C9="USX",M$32*100,1))</f>
        <v>#DIV/0!</v>
      </c>
      <c r="P9" s="24">
        <f t="shared" si="12"/>
        <v>0</v>
      </c>
      <c r="Q9" s="43"/>
      <c r="R9" s="47" t="e">
        <f>+Q9*P9/IF($C9="USD",P$32,IF($C9="USX",P$32*100,1))</f>
        <v>#DIV/0!</v>
      </c>
      <c r="S9" s="44">
        <v>0</v>
      </c>
      <c r="T9" s="23">
        <f t="shared" si="23"/>
        <v>0</v>
      </c>
      <c r="U9" s="47" t="e">
        <f>+T9*S9/IF($C9="USD",S$32,IF($C9="USX",S$32*100,1))</f>
        <v>#DIV/0!</v>
      </c>
      <c r="V9" s="24">
        <f t="shared" si="13"/>
        <v>0</v>
      </c>
      <c r="W9" s="43">
        <v>0</v>
      </c>
      <c r="X9" s="47" t="e">
        <f>+W9*V9/IF($C9="USD",V$32,IF($C9="USX",V$32*100,1))</f>
        <v>#DIV/0!</v>
      </c>
      <c r="Y9" s="10">
        <v>0</v>
      </c>
      <c r="Z9" s="23">
        <f t="shared" si="24"/>
        <v>0</v>
      </c>
      <c r="AA9" s="50" t="e">
        <f>+Z9*Y9/IF($C9="USD",Y$32,IF($C9="USX",Y$32*100,1))</f>
        <v>#DIV/0!</v>
      </c>
      <c r="AB9" s="24">
        <f t="shared" si="14"/>
        <v>0</v>
      </c>
      <c r="AC9" s="1">
        <v>0</v>
      </c>
      <c r="AD9" s="50" t="e">
        <f>+AC9*AB9/IF($C9="USD",AB$32,IF($C9="USX",AB$32*100,1))</f>
        <v>#DIV/0!</v>
      </c>
      <c r="AE9" s="10">
        <v>0</v>
      </c>
      <c r="AF9" s="23">
        <f t="shared" si="25"/>
        <v>0</v>
      </c>
      <c r="AG9" s="50" t="e">
        <f>+AF9*AE9/IF($C9="USD",AE$32,IF($C9="USX",AE$32*100,1))</f>
        <v>#DIV/0!</v>
      </c>
      <c r="AH9" s="24">
        <f t="shared" si="15"/>
        <v>0</v>
      </c>
      <c r="AI9" s="1">
        <v>0</v>
      </c>
      <c r="AJ9" s="50" t="e">
        <f>+AI9*AH9/IF($C9="USD",AH$32,IF($C9="USX",AH$32*100,1))</f>
        <v>#DIV/0!</v>
      </c>
      <c r="AK9" s="10">
        <v>0</v>
      </c>
      <c r="AL9" s="23">
        <f t="shared" si="26"/>
        <v>0</v>
      </c>
      <c r="AM9" s="50" t="e">
        <f>+AL9*AK9/IF($C9="USD",AK$32,IF($C9="USX",AK$32*100,1))</f>
        <v>#DIV/0!</v>
      </c>
      <c r="AN9" s="24">
        <f t="shared" si="16"/>
        <v>0</v>
      </c>
      <c r="AO9" s="1">
        <v>0</v>
      </c>
      <c r="AP9" s="50" t="e">
        <f>+AO9*AN9/IF($C9="USD",AN$32,IF($C9="USX",AN$32*100,1))</f>
        <v>#DIV/0!</v>
      </c>
      <c r="AQ9" s="10">
        <v>0</v>
      </c>
      <c r="AR9" s="23">
        <f t="shared" si="27"/>
        <v>0</v>
      </c>
      <c r="AS9" s="50" t="e">
        <f>+AR9*AQ9/IF($C9="USD",AQ$32,IF($C9="USX",AQ$32*100,1))</f>
        <v>#DIV/0!</v>
      </c>
      <c r="AT9" s="24">
        <f t="shared" si="17"/>
        <v>0</v>
      </c>
      <c r="AU9" s="1">
        <v>0</v>
      </c>
      <c r="AV9" s="36" t="e">
        <f>+AU9*AT9/IF($C9="USD",AT$32,IF($C9="USX",AT$32*100,1))</f>
        <v>#DIV/0!</v>
      </c>
      <c r="AW9" s="10">
        <v>0</v>
      </c>
      <c r="AX9" s="23">
        <f t="shared" si="28"/>
        <v>0</v>
      </c>
      <c r="AY9" s="36">
        <f>+AX9*AW9/IF($C9="USD",AW$32,IF($C9="USX",AW$32*100,1))</f>
        <v>0</v>
      </c>
      <c r="AZ9" s="24">
        <f t="shared" si="18"/>
        <v>0</v>
      </c>
      <c r="BA9" s="1">
        <v>0</v>
      </c>
      <c r="BB9" s="36">
        <f>+BA9*AZ9/IF($C9="USD",AZ$32,IF($C9="USX",AZ$32*100,1))</f>
        <v>0</v>
      </c>
      <c r="BC9" s="10">
        <v>0</v>
      </c>
      <c r="BD9" s="23">
        <f t="shared" si="29"/>
        <v>0</v>
      </c>
      <c r="BE9" s="36" t="e">
        <f>+BD9*BC9/IF($C9="USD",BC$32,IF($C9="USX",BC$32*100,1))</f>
        <v>#DIV/0!</v>
      </c>
      <c r="BF9" s="24">
        <f t="shared" si="19"/>
        <v>0</v>
      </c>
      <c r="BG9" s="1">
        <v>0</v>
      </c>
      <c r="BH9" s="36" t="e">
        <f>+BG9*BF9/IF($C9="USD",BF$32,IF($C9="USX",BF$32*100,1))</f>
        <v>#DIV/0!</v>
      </c>
      <c r="BI9" s="10">
        <v>0</v>
      </c>
      <c r="BJ9" s="23">
        <f t="shared" si="30"/>
        <v>0</v>
      </c>
      <c r="BK9" s="36" t="e">
        <f>+BJ9*BI9/IF($C9="USD",BI$32,IF($C9="USX",BI$32*100,1))</f>
        <v>#DIV/0!</v>
      </c>
      <c r="BL9" s="24">
        <f t="shared" si="20"/>
        <v>0</v>
      </c>
      <c r="BM9" s="1">
        <v>0</v>
      </c>
      <c r="BN9" s="36" t="e">
        <f>+BM9*BL9/IF($C9="USD",BL$32,IF($C9="USX",BL$32*100,1))</f>
        <v>#DIV/0!</v>
      </c>
      <c r="BO9" s="10">
        <v>0</v>
      </c>
      <c r="BP9" s="23">
        <f t="shared" si="31"/>
        <v>0</v>
      </c>
      <c r="BQ9" s="36" t="e">
        <f>+BP9*BO9/IF($C9="USD",BO$32,IF($C9="USX",BO$32*100,1))</f>
        <v>#DIV/0!</v>
      </c>
    </row>
    <row r="10" spans="1:69" x14ac:dyDescent="0.15">
      <c r="A10" s="21" t="s">
        <v>50</v>
      </c>
      <c r="B10" s="40" t="s">
        <v>51</v>
      </c>
      <c r="C10" s="40" t="s">
        <v>29</v>
      </c>
      <c r="D10" s="12">
        <v>4.4800000000000004</v>
      </c>
      <c r="E10" s="43">
        <v>0</v>
      </c>
      <c r="F10" s="47">
        <f>+E10*D10/IF($C10="USD",D$32,IF($C10="USX",D$32*100,1))</f>
        <v>0</v>
      </c>
      <c r="G10" s="44">
        <v>0</v>
      </c>
      <c r="H10" s="23">
        <f t="shared" si="21"/>
        <v>0</v>
      </c>
      <c r="I10" s="47">
        <f>+H10*G10/IF($C10="USD",G$32,IF($C10="USX",G$32*100,1))</f>
        <v>0</v>
      </c>
      <c r="J10" s="24">
        <f t="shared" si="11"/>
        <v>0</v>
      </c>
      <c r="K10" s="43">
        <v>0</v>
      </c>
      <c r="L10" s="47">
        <f>+K10*J10/IF($C10="USD",J$32,IF($C10="USX",J$32*100,1))</f>
        <v>0</v>
      </c>
      <c r="M10" s="44">
        <v>0</v>
      </c>
      <c r="N10" s="23">
        <f t="shared" si="22"/>
        <v>0</v>
      </c>
      <c r="O10" s="47">
        <f>+N10*M10/IF($C10="USD",M$32,IF($C10="USX",M$32*100,1))</f>
        <v>0</v>
      </c>
      <c r="P10" s="24">
        <f>+M10</f>
        <v>0</v>
      </c>
      <c r="Q10" s="43"/>
      <c r="R10" s="47">
        <f>+Q10*P10/IF($C10="USD",P$32,IF($C10="USX",P$32*100,1))</f>
        <v>0</v>
      </c>
      <c r="S10" s="44">
        <v>0</v>
      </c>
      <c r="T10" s="23">
        <f t="shared" si="23"/>
        <v>0</v>
      </c>
      <c r="U10" s="47">
        <f>+T10*S10/IF($C10="USD",S$32,IF($C10="USX",S$32*100,1))</f>
        <v>0</v>
      </c>
      <c r="V10" s="24">
        <f>+S10</f>
        <v>0</v>
      </c>
      <c r="W10" s="43">
        <v>0</v>
      </c>
      <c r="X10" s="47">
        <f>+W10*V10/IF($C10="USD",V$32,IF($C10="USX",V$32*100,1))</f>
        <v>0</v>
      </c>
      <c r="Y10" s="10">
        <v>0</v>
      </c>
      <c r="Z10" s="23">
        <f t="shared" si="24"/>
        <v>0</v>
      </c>
      <c r="AA10" s="50">
        <f>+Z10*Y10/IF($C10="USD",Y$32,IF($C10="USX",Y$32*100,1))</f>
        <v>0</v>
      </c>
      <c r="AB10" s="24">
        <f>+Y10</f>
        <v>0</v>
      </c>
      <c r="AC10" s="1">
        <v>0</v>
      </c>
      <c r="AD10" s="50">
        <f>+AC10*AB10/IF($C10="USD",AB$32,IF($C10="USX",AB$32*100,1))</f>
        <v>0</v>
      </c>
      <c r="AE10" s="10">
        <v>0</v>
      </c>
      <c r="AF10" s="23">
        <f t="shared" si="25"/>
        <v>0</v>
      </c>
      <c r="AG10" s="50">
        <f>+AF10*AE10/IF($C10="USD",AE$32,IF($C10="USX",AE$32*100,1))</f>
        <v>0</v>
      </c>
      <c r="AH10" s="24">
        <f>+AE10</f>
        <v>0</v>
      </c>
      <c r="AI10" s="1">
        <v>0</v>
      </c>
      <c r="AJ10" s="50">
        <f>+AI10*AH10/IF($C10="USD",AH$32,IF($C10="USX",AH$32*100,1))</f>
        <v>0</v>
      </c>
      <c r="AK10" s="10">
        <v>0</v>
      </c>
      <c r="AL10" s="23">
        <f t="shared" si="26"/>
        <v>0</v>
      </c>
      <c r="AM10" s="50">
        <f>+AL10*AK10/IF($C10="USD",AK$32,IF($C10="USX",AK$32*100,1))</f>
        <v>0</v>
      </c>
      <c r="AN10" s="24">
        <f t="shared" si="16"/>
        <v>0</v>
      </c>
      <c r="AO10" s="1">
        <v>0</v>
      </c>
      <c r="AP10" s="50">
        <f>+AO10*AN10/IF($C10="USD",AN$32,IF($C10="USX",AN$32*100,1))</f>
        <v>0</v>
      </c>
      <c r="AQ10" s="10">
        <v>0</v>
      </c>
      <c r="AR10" s="23">
        <f t="shared" si="27"/>
        <v>0</v>
      </c>
      <c r="AS10" s="50">
        <f>+AR10*AQ10/IF($C10="USD",AQ$32,IF($C10="USX",AQ$32*100,1))</f>
        <v>0</v>
      </c>
      <c r="AT10" s="24">
        <f t="shared" si="17"/>
        <v>0</v>
      </c>
      <c r="AU10" s="1">
        <v>0</v>
      </c>
      <c r="AV10" s="36">
        <f>+AU10*AT10/IF($C10="USD",AT$32,IF($C10="USX",AT$32*100,1))</f>
        <v>0</v>
      </c>
      <c r="AW10" s="10">
        <v>0</v>
      </c>
      <c r="AX10" s="23">
        <f t="shared" si="28"/>
        <v>0</v>
      </c>
      <c r="AY10" s="36">
        <f>+AX10*AW10/IF($C10="USD",AW$32,IF($C10="USX",AW$32*100,1))</f>
        <v>0</v>
      </c>
      <c r="AZ10" s="24">
        <f t="shared" si="18"/>
        <v>0</v>
      </c>
      <c r="BA10" s="1">
        <v>0</v>
      </c>
      <c r="BB10" s="36">
        <f>+BA10*AZ10/IF($C10="USD",AZ$32,IF($C10="USX",AZ$32*100,1))</f>
        <v>0</v>
      </c>
      <c r="BC10" s="10">
        <v>0</v>
      </c>
      <c r="BD10" s="23">
        <f t="shared" si="29"/>
        <v>0</v>
      </c>
      <c r="BE10" s="36">
        <f>+BD10*BC10/IF($C10="USD",BC$32,IF($C10="USX",BC$32*100,1))</f>
        <v>0</v>
      </c>
      <c r="BF10" s="24">
        <f t="shared" si="19"/>
        <v>0</v>
      </c>
      <c r="BG10" s="1">
        <v>0</v>
      </c>
      <c r="BH10" s="36">
        <f>+BG10*BF10/IF($C10="USD",BF$32,IF($C10="USX",BF$32*100,1))</f>
        <v>0</v>
      </c>
      <c r="BI10" s="10">
        <v>0</v>
      </c>
      <c r="BJ10" s="23">
        <f t="shared" si="30"/>
        <v>0</v>
      </c>
      <c r="BK10" s="36">
        <f>+BJ10*BI10/IF($C10="USD",BI$32,IF($C10="USX",BI$32*100,1))</f>
        <v>0</v>
      </c>
      <c r="BL10" s="24">
        <f t="shared" si="20"/>
        <v>0</v>
      </c>
      <c r="BM10" s="1">
        <v>0</v>
      </c>
      <c r="BN10" s="36">
        <f>+BM10*BL10/IF($C10="USD",BL$32,IF($C10="USX",BL$32*100,1))</f>
        <v>0</v>
      </c>
      <c r="BO10" s="10">
        <v>0</v>
      </c>
      <c r="BP10" s="23">
        <f t="shared" si="31"/>
        <v>0</v>
      </c>
      <c r="BQ10" s="36">
        <f>+BP10*BO10/IF($C10="USD",BO$32,IF($C10="USX",BO$32*100,1))</f>
        <v>0</v>
      </c>
    </row>
    <row r="11" spans="1:69" x14ac:dyDescent="0.15">
      <c r="A11" s="21" t="s">
        <v>52</v>
      </c>
      <c r="B11" s="40" t="s">
        <v>53</v>
      </c>
      <c r="C11" s="40" t="s">
        <v>29</v>
      </c>
      <c r="D11" s="12">
        <v>15.46</v>
      </c>
      <c r="E11" s="43">
        <v>0</v>
      </c>
      <c r="F11" s="47">
        <f>+E11*D11/IF($C11="USD",D$32,IF($C11="USX",D$32*100,1))</f>
        <v>0</v>
      </c>
      <c r="G11" s="44">
        <v>0</v>
      </c>
      <c r="H11" s="23">
        <f t="shared" si="21"/>
        <v>0</v>
      </c>
      <c r="I11" s="47">
        <f>+H11*G11/IF($C11="USD",G$32,IF($C11="USX",G$32*100,1))</f>
        <v>0</v>
      </c>
      <c r="J11" s="24">
        <f t="shared" si="11"/>
        <v>0</v>
      </c>
      <c r="K11" s="43">
        <v>0</v>
      </c>
      <c r="L11" s="47">
        <f>+K11*J11/IF($C11="USD",J$32,IF($C11="USX",J$32*100,1))</f>
        <v>0</v>
      </c>
      <c r="M11" s="44">
        <v>0</v>
      </c>
      <c r="N11" s="23">
        <f t="shared" si="22"/>
        <v>0</v>
      </c>
      <c r="O11" s="47">
        <f>+N11*M11/IF($C11="USD",M$32,IF($C11="USX",M$32*100,1))</f>
        <v>0</v>
      </c>
      <c r="P11" s="24">
        <f t="shared" ref="P11:P18" si="32">+M11</f>
        <v>0</v>
      </c>
      <c r="Q11" s="43"/>
      <c r="R11" s="47">
        <f>+Q11*P11/IF($C11="USD",P$32,IF($C11="USX",P$32*100,1))</f>
        <v>0</v>
      </c>
      <c r="S11" s="44">
        <v>0</v>
      </c>
      <c r="T11" s="23">
        <f t="shared" si="23"/>
        <v>0</v>
      </c>
      <c r="U11" s="47">
        <f>+T11*S11/IF($C11="USD",S$32,IF($C11="USX",S$32*100,1))</f>
        <v>0</v>
      </c>
      <c r="V11" s="24">
        <f t="shared" ref="V11:V18" si="33">+S11</f>
        <v>0</v>
      </c>
      <c r="W11" s="43">
        <v>0</v>
      </c>
      <c r="X11" s="47">
        <f>+W11*V11/IF($C11="USD",V$32,IF($C11="USX",V$32*100,1))</f>
        <v>0</v>
      </c>
      <c r="Y11" s="10">
        <v>0</v>
      </c>
      <c r="Z11" s="23">
        <f t="shared" si="24"/>
        <v>0</v>
      </c>
      <c r="AA11" s="50">
        <f>+Z11*Y11/IF($C11="USD",Y$32,IF($C11="USX",Y$32*100,1))</f>
        <v>0</v>
      </c>
      <c r="AB11" s="24">
        <f t="shared" ref="AB11:AB18" si="34">+Y11</f>
        <v>0</v>
      </c>
      <c r="AC11" s="1">
        <v>0</v>
      </c>
      <c r="AD11" s="50">
        <f>+AC11*AB11/IF($C11="USD",AB$32,IF($C11="USX",AB$32*100,1))</f>
        <v>0</v>
      </c>
      <c r="AE11" s="10">
        <v>0</v>
      </c>
      <c r="AF11" s="23">
        <f t="shared" si="25"/>
        <v>0</v>
      </c>
      <c r="AG11" s="50">
        <f>+AF11*AE11/IF($C11="USD",AE$32,IF($C11="USX",AE$32*100,1))</f>
        <v>0</v>
      </c>
      <c r="AH11" s="24">
        <f t="shared" ref="AH11:AH18" si="35">+AE11</f>
        <v>0</v>
      </c>
      <c r="AI11" s="1">
        <v>0</v>
      </c>
      <c r="AJ11" s="50">
        <f>+AI11*AH11/IF($C11="USD",AH$32,IF($C11="USX",AH$32*100,1))</f>
        <v>0</v>
      </c>
      <c r="AK11" s="10">
        <v>0</v>
      </c>
      <c r="AL11" s="23">
        <f t="shared" si="26"/>
        <v>0</v>
      </c>
      <c r="AM11" s="50">
        <f>+AL11*AK11/IF($C11="USD",AK$32,IF($C11="USX",AK$32*100,1))</f>
        <v>0</v>
      </c>
      <c r="AN11" s="24">
        <f t="shared" si="16"/>
        <v>0</v>
      </c>
      <c r="AO11" s="1">
        <v>0</v>
      </c>
      <c r="AP11" s="50">
        <f>+AO11*AN11/IF($C11="USD",AN$32,IF($C11="USX",AN$32*100,1))</f>
        <v>0</v>
      </c>
      <c r="AQ11" s="10">
        <v>0</v>
      </c>
      <c r="AR11" s="23">
        <f t="shared" si="27"/>
        <v>0</v>
      </c>
      <c r="AS11" s="50">
        <f>+AR11*AQ11/IF($C11="USD",AQ$32,IF($C11="USX",AQ$32*100,1))</f>
        <v>0</v>
      </c>
      <c r="AT11" s="24">
        <f t="shared" si="17"/>
        <v>0</v>
      </c>
      <c r="AU11" s="1">
        <v>0</v>
      </c>
      <c r="AV11" s="36">
        <f>+AU11*AT11/IF($C11="USD",AT$32,IF($C11="USX",AT$32*100,1))</f>
        <v>0</v>
      </c>
      <c r="AW11" s="10">
        <v>0</v>
      </c>
      <c r="AX11" s="23">
        <f t="shared" si="28"/>
        <v>0</v>
      </c>
      <c r="AY11" s="36">
        <f>+AX11*AW11/IF($C11="USD",AW$32,IF($C11="USX",AW$32*100,1))</f>
        <v>0</v>
      </c>
      <c r="AZ11" s="24">
        <f t="shared" si="18"/>
        <v>0</v>
      </c>
      <c r="BA11" s="1">
        <v>0</v>
      </c>
      <c r="BB11" s="36">
        <f>+BA11*AZ11/IF($C11="USD",AZ$32,IF($C11="USX",AZ$32*100,1))</f>
        <v>0</v>
      </c>
      <c r="BC11" s="10">
        <v>0</v>
      </c>
      <c r="BD11" s="23">
        <f t="shared" si="29"/>
        <v>0</v>
      </c>
      <c r="BE11" s="36">
        <f>+BD11*BC11/IF($C11="USD",BC$32,IF($C11="USX",BC$32*100,1))</f>
        <v>0</v>
      </c>
      <c r="BF11" s="24">
        <f t="shared" si="19"/>
        <v>0</v>
      </c>
      <c r="BG11" s="1">
        <v>0</v>
      </c>
      <c r="BH11" s="36">
        <f>+BG11*BF11/IF($C11="USD",BF$32,IF($C11="USX",BF$32*100,1))</f>
        <v>0</v>
      </c>
      <c r="BI11" s="10">
        <v>0</v>
      </c>
      <c r="BJ11" s="23">
        <f t="shared" si="30"/>
        <v>0</v>
      </c>
      <c r="BK11" s="36">
        <f>+BJ11*BI11/IF($C11="USD",BI$32,IF($C11="USX",BI$32*100,1))</f>
        <v>0</v>
      </c>
      <c r="BL11" s="24">
        <f t="shared" si="20"/>
        <v>0</v>
      </c>
      <c r="BM11" s="1">
        <v>0</v>
      </c>
      <c r="BN11" s="36">
        <f>+BM11*BL11/IF($C11="USD",BL$32,IF($C11="USX",BL$32*100,1))</f>
        <v>0</v>
      </c>
      <c r="BO11" s="10">
        <v>0</v>
      </c>
      <c r="BP11" s="23">
        <f t="shared" si="31"/>
        <v>0</v>
      </c>
      <c r="BQ11" s="36">
        <f>+BP11*BO11/IF($C11="USD",BO$32,IF($C11="USX",BO$32*100,1))</f>
        <v>0</v>
      </c>
    </row>
    <row r="12" spans="1:69" x14ac:dyDescent="0.15">
      <c r="A12" s="21" t="s">
        <v>54</v>
      </c>
      <c r="B12" s="40" t="s">
        <v>55</v>
      </c>
      <c r="C12" s="40" t="s">
        <v>3</v>
      </c>
      <c r="D12" s="12">
        <v>80.87</v>
      </c>
      <c r="E12" s="43">
        <v>0</v>
      </c>
      <c r="F12" s="47">
        <f>+E12*D12/IF($C12="USD",D$32,IF($C12="USX",D$32*100,1))</f>
        <v>0</v>
      </c>
      <c r="G12" s="44">
        <v>0</v>
      </c>
      <c r="H12" s="23">
        <f t="shared" si="21"/>
        <v>0</v>
      </c>
      <c r="I12" s="47" t="e">
        <f>+H12*G12/IF($C12="USD",G$32,IF($C12="USX",G$32*100,1))</f>
        <v>#DIV/0!</v>
      </c>
      <c r="J12" s="24">
        <f t="shared" si="11"/>
        <v>0</v>
      </c>
      <c r="K12" s="43">
        <v>0</v>
      </c>
      <c r="L12" s="47" t="e">
        <f>+K12*J12/IF($C12="USD",J$32,IF($C12="USX",J$32*100,1))</f>
        <v>#DIV/0!</v>
      </c>
      <c r="M12" s="44">
        <v>0</v>
      </c>
      <c r="N12" s="23">
        <f t="shared" si="22"/>
        <v>0</v>
      </c>
      <c r="O12" s="47" t="e">
        <f>+N12*M12/IF($C12="USD",M$32,IF($C12="USX",M$32*100,1))</f>
        <v>#DIV/0!</v>
      </c>
      <c r="P12" s="24">
        <f t="shared" si="32"/>
        <v>0</v>
      </c>
      <c r="Q12" s="43"/>
      <c r="R12" s="47" t="e">
        <f>+Q12*P12/IF($C12="USD",P$32,IF($C12="USX",P$32*100,1))</f>
        <v>#DIV/0!</v>
      </c>
      <c r="S12" s="44">
        <v>0</v>
      </c>
      <c r="T12" s="23">
        <f t="shared" si="23"/>
        <v>0</v>
      </c>
      <c r="U12" s="47" t="e">
        <f>+T12*S12/IF($C12="USD",S$32,IF($C12="USX",S$32*100,1))</f>
        <v>#DIV/0!</v>
      </c>
      <c r="V12" s="24">
        <f t="shared" si="33"/>
        <v>0</v>
      </c>
      <c r="W12" s="43">
        <v>0</v>
      </c>
      <c r="X12" s="47" t="e">
        <f>+W12*V12/IF($C12="USD",V$32,IF($C12="USX",V$32*100,1))</f>
        <v>#DIV/0!</v>
      </c>
      <c r="Y12" s="10">
        <v>0</v>
      </c>
      <c r="Z12" s="23">
        <f t="shared" si="24"/>
        <v>0</v>
      </c>
      <c r="AA12" s="50" t="e">
        <f>+Z12*Y12/IF($C12="USD",Y$32,IF($C12="USX",Y$32*100,1))</f>
        <v>#DIV/0!</v>
      </c>
      <c r="AB12" s="24">
        <f t="shared" si="34"/>
        <v>0</v>
      </c>
      <c r="AC12" s="1">
        <v>0</v>
      </c>
      <c r="AD12" s="50" t="e">
        <f>+AC12*AB12/IF($C12="USD",AB$32,IF($C12="USX",AB$32*100,1))</f>
        <v>#DIV/0!</v>
      </c>
      <c r="AE12" s="10">
        <v>0</v>
      </c>
      <c r="AF12" s="23">
        <f t="shared" si="25"/>
        <v>0</v>
      </c>
      <c r="AG12" s="50" t="e">
        <f>+AF12*AE12/IF($C12="USD",AE$32,IF($C12="USX",AE$32*100,1))</f>
        <v>#DIV/0!</v>
      </c>
      <c r="AH12" s="24">
        <f t="shared" si="35"/>
        <v>0</v>
      </c>
      <c r="AI12" s="1">
        <v>0</v>
      </c>
      <c r="AJ12" s="50" t="e">
        <f>+AI12*AH12/IF($C12="USD",AH$32,IF($C12="USX",AH$32*100,1))</f>
        <v>#DIV/0!</v>
      </c>
      <c r="AK12" s="10">
        <v>0</v>
      </c>
      <c r="AL12" s="23">
        <f t="shared" si="26"/>
        <v>0</v>
      </c>
      <c r="AM12" s="50" t="e">
        <f>+AL12*AK12/IF($C12="USD",AK$32,IF($C12="USX",AK$32*100,1))</f>
        <v>#DIV/0!</v>
      </c>
      <c r="AN12" s="24">
        <f t="shared" si="16"/>
        <v>0</v>
      </c>
      <c r="AO12" s="1">
        <v>0</v>
      </c>
      <c r="AP12" s="50" t="e">
        <f>+AO12*AN12/IF($C12="USD",AN$32,IF($C12="USX",AN$32*100,1))</f>
        <v>#DIV/0!</v>
      </c>
      <c r="AQ12" s="10">
        <v>0</v>
      </c>
      <c r="AR12" s="23">
        <f t="shared" si="27"/>
        <v>0</v>
      </c>
      <c r="AS12" s="50" t="e">
        <f>+AR12*AQ12/IF($C12="USD",AQ$32,IF($C12="USX",AQ$32*100,1))</f>
        <v>#DIV/0!</v>
      </c>
      <c r="AT12" s="24">
        <f t="shared" si="17"/>
        <v>0</v>
      </c>
      <c r="AU12" s="1">
        <v>0</v>
      </c>
      <c r="AV12" s="36" t="e">
        <f>+AU12*AT12/IF($C12="USD",AT$32,IF($C12="USX",AT$32*100,1))</f>
        <v>#DIV/0!</v>
      </c>
      <c r="AW12" s="10">
        <v>0</v>
      </c>
      <c r="AX12" s="23">
        <f t="shared" si="28"/>
        <v>0</v>
      </c>
      <c r="AY12" s="36">
        <f>+AX12*AW12/IF($C12="USD",AW$32,IF($C12="USX",AW$32*100,1))</f>
        <v>0</v>
      </c>
      <c r="AZ12" s="24">
        <f t="shared" si="18"/>
        <v>0</v>
      </c>
      <c r="BA12" s="1">
        <v>0</v>
      </c>
      <c r="BB12" s="36">
        <f>+BA12*AZ12/IF($C12="USD",AZ$32,IF($C12="USX",AZ$32*100,1))</f>
        <v>0</v>
      </c>
      <c r="BC12" s="10">
        <v>0</v>
      </c>
      <c r="BD12" s="23">
        <f t="shared" si="29"/>
        <v>0</v>
      </c>
      <c r="BE12" s="36" t="e">
        <f>+BD12*BC12/IF($C12="USD",BC$32,IF($C12="USX",BC$32*100,1))</f>
        <v>#DIV/0!</v>
      </c>
      <c r="BF12" s="24">
        <f t="shared" si="19"/>
        <v>0</v>
      </c>
      <c r="BG12" s="1">
        <v>0</v>
      </c>
      <c r="BH12" s="36" t="e">
        <f>+BG12*BF12/IF($C12="USD",BF$32,IF($C12="USX",BF$32*100,1))</f>
        <v>#DIV/0!</v>
      </c>
      <c r="BI12" s="10">
        <v>0</v>
      </c>
      <c r="BJ12" s="23">
        <f t="shared" si="30"/>
        <v>0</v>
      </c>
      <c r="BK12" s="36" t="e">
        <f>+BJ12*BI12/IF($C12="USD",BI$32,IF($C12="USX",BI$32*100,1))</f>
        <v>#DIV/0!</v>
      </c>
      <c r="BL12" s="24">
        <f t="shared" si="20"/>
        <v>0</v>
      </c>
      <c r="BM12" s="1">
        <v>0</v>
      </c>
      <c r="BN12" s="36" t="e">
        <f>+BM12*BL12/IF($C12="USD",BL$32,IF($C12="USX",BL$32*100,1))</f>
        <v>#DIV/0!</v>
      </c>
      <c r="BO12" s="10">
        <v>0</v>
      </c>
      <c r="BP12" s="23">
        <f t="shared" si="31"/>
        <v>0</v>
      </c>
      <c r="BQ12" s="36" t="e">
        <f>+BP12*BO12/IF($C12="USD",BO$32,IF($C12="USX",BO$32*100,1))</f>
        <v>#DIV/0!</v>
      </c>
    </row>
    <row r="13" spans="1:69" x14ac:dyDescent="0.15">
      <c r="A13" s="21" t="s">
        <v>56</v>
      </c>
      <c r="B13" s="40" t="s">
        <v>57</v>
      </c>
      <c r="C13" s="40" t="s">
        <v>3</v>
      </c>
      <c r="D13" s="12">
        <v>1066</v>
      </c>
      <c r="E13" s="43">
        <v>0</v>
      </c>
      <c r="F13" s="47">
        <f>+E13*D13/IF($C13="USD",D$32,IF($C13="USX",D$32*100,1))</f>
        <v>0</v>
      </c>
      <c r="G13" s="44">
        <v>0</v>
      </c>
      <c r="H13" s="23">
        <f t="shared" si="21"/>
        <v>0</v>
      </c>
      <c r="I13" s="47" t="e">
        <f>+H13*G13/IF($C13="USD",G$32,IF($C13="USX",G$32*100,1))</f>
        <v>#DIV/0!</v>
      </c>
      <c r="J13" s="24">
        <f t="shared" si="11"/>
        <v>0</v>
      </c>
      <c r="K13" s="43">
        <v>0</v>
      </c>
      <c r="L13" s="47" t="e">
        <f>+K13*J13/IF($C13="USD",J$32,IF($C13="USX",J$32*100,1))</f>
        <v>#DIV/0!</v>
      </c>
      <c r="M13" s="44">
        <v>0</v>
      </c>
      <c r="N13" s="23">
        <f t="shared" si="22"/>
        <v>0</v>
      </c>
      <c r="O13" s="47" t="e">
        <f>+N13*M13/IF($C13="USD",M$32,IF($C13="USX",M$32*100,1))</f>
        <v>#DIV/0!</v>
      </c>
      <c r="P13" s="24">
        <f t="shared" si="32"/>
        <v>0</v>
      </c>
      <c r="Q13" s="43"/>
      <c r="R13" s="47" t="e">
        <f>+Q13*P13/IF($C13="USD",P$32,IF($C13="USX",P$32*100,1))</f>
        <v>#DIV/0!</v>
      </c>
      <c r="S13" s="44">
        <v>0</v>
      </c>
      <c r="T13" s="23">
        <f t="shared" si="23"/>
        <v>0</v>
      </c>
      <c r="U13" s="47" t="e">
        <f>+T13*S13/IF($C13="USD",S$32,IF($C13="USX",S$32*100,1))</f>
        <v>#DIV/0!</v>
      </c>
      <c r="V13" s="24">
        <f t="shared" si="33"/>
        <v>0</v>
      </c>
      <c r="W13" s="43">
        <v>0</v>
      </c>
      <c r="X13" s="47" t="e">
        <f>+W13*V13/IF($C13="USD",V$32,IF($C13="USX",V$32*100,1))</f>
        <v>#DIV/0!</v>
      </c>
      <c r="Y13" s="10">
        <v>0</v>
      </c>
      <c r="Z13" s="23">
        <f t="shared" si="24"/>
        <v>0</v>
      </c>
      <c r="AA13" s="50" t="e">
        <f>+Z13*Y13/IF($C13="USD",Y$32,IF($C13="USX",Y$32*100,1))</f>
        <v>#DIV/0!</v>
      </c>
      <c r="AB13" s="24">
        <f t="shared" si="34"/>
        <v>0</v>
      </c>
      <c r="AC13" s="1">
        <v>0</v>
      </c>
      <c r="AD13" s="50" t="e">
        <f>+AC13*AB13/IF($C13="USD",AB$32,IF($C13="USX",AB$32*100,1))</f>
        <v>#DIV/0!</v>
      </c>
      <c r="AE13" s="10">
        <v>0</v>
      </c>
      <c r="AF13" s="23">
        <f t="shared" si="25"/>
        <v>0</v>
      </c>
      <c r="AG13" s="50" t="e">
        <f>+AF13*AE13/IF($C13="USD",AE$32,IF($C13="USX",AE$32*100,1))</f>
        <v>#DIV/0!</v>
      </c>
      <c r="AH13" s="24">
        <f t="shared" si="35"/>
        <v>0</v>
      </c>
      <c r="AI13" s="1">
        <v>0</v>
      </c>
      <c r="AJ13" s="50" t="e">
        <f>+AI13*AH13/IF($C13="USD",AH$32,IF($C13="USX",AH$32*100,1))</f>
        <v>#DIV/0!</v>
      </c>
      <c r="AK13" s="10">
        <v>0</v>
      </c>
      <c r="AL13" s="23">
        <f t="shared" si="26"/>
        <v>0</v>
      </c>
      <c r="AM13" s="50" t="e">
        <f>+AL13*AK13/IF($C13="USD",AK$32,IF($C13="USX",AK$32*100,1))</f>
        <v>#DIV/0!</v>
      </c>
      <c r="AN13" s="24">
        <f t="shared" si="16"/>
        <v>0</v>
      </c>
      <c r="AO13" s="1">
        <v>0</v>
      </c>
      <c r="AP13" s="50" t="e">
        <f>+AO13*AN13/IF($C13="USD",AN$32,IF($C13="USX",AN$32*100,1))</f>
        <v>#DIV/0!</v>
      </c>
      <c r="AQ13" s="10">
        <v>0</v>
      </c>
      <c r="AR13" s="23">
        <f t="shared" si="27"/>
        <v>0</v>
      </c>
      <c r="AS13" s="50" t="e">
        <f>+AR13*AQ13/IF($C13="USD",AQ$32,IF($C13="USX",AQ$32*100,1))</f>
        <v>#DIV/0!</v>
      </c>
      <c r="AT13" s="24">
        <f t="shared" si="17"/>
        <v>0</v>
      </c>
      <c r="AU13" s="1">
        <v>0</v>
      </c>
      <c r="AV13" s="36" t="e">
        <f>+AU13*AT13/IF($C13="USD",AT$32,IF($C13="USX",AT$32*100,1))</f>
        <v>#DIV/0!</v>
      </c>
      <c r="AW13" s="10">
        <v>0</v>
      </c>
      <c r="AX13" s="23">
        <f t="shared" si="28"/>
        <v>0</v>
      </c>
      <c r="AY13" s="36">
        <f>+AX13*AW13/IF($C13="USD",AW$32,IF($C13="USX",AW$32*100,1))</f>
        <v>0</v>
      </c>
      <c r="AZ13" s="24">
        <f t="shared" si="18"/>
        <v>0</v>
      </c>
      <c r="BA13" s="1">
        <v>0</v>
      </c>
      <c r="BB13" s="36">
        <f>+BA13*AZ13/IF($C13="USD",AZ$32,IF($C13="USX",AZ$32*100,1))</f>
        <v>0</v>
      </c>
      <c r="BC13" s="10">
        <v>0</v>
      </c>
      <c r="BD13" s="23">
        <f t="shared" si="29"/>
        <v>0</v>
      </c>
      <c r="BE13" s="36" t="e">
        <f>+BD13*BC13/IF($C13="USD",BC$32,IF($C13="USX",BC$32*100,1))</f>
        <v>#DIV/0!</v>
      </c>
      <c r="BF13" s="24">
        <f t="shared" si="19"/>
        <v>0</v>
      </c>
      <c r="BG13" s="1">
        <v>0</v>
      </c>
      <c r="BH13" s="36" t="e">
        <f>+BG13*BF13/IF($C13="USD",BF$32,IF($C13="USX",BF$32*100,1))</f>
        <v>#DIV/0!</v>
      </c>
      <c r="BI13" s="10">
        <v>0</v>
      </c>
      <c r="BJ13" s="23">
        <f t="shared" si="30"/>
        <v>0</v>
      </c>
      <c r="BK13" s="36" t="e">
        <f>+BJ13*BI13/IF($C13="USD",BI$32,IF($C13="USX",BI$32*100,1))</f>
        <v>#DIV/0!</v>
      </c>
      <c r="BL13" s="24">
        <f t="shared" si="20"/>
        <v>0</v>
      </c>
      <c r="BM13" s="1">
        <v>0</v>
      </c>
      <c r="BN13" s="36" t="e">
        <f>+BM13*BL13/IF($C13="USD",BL$32,IF($C13="USX",BL$32*100,1))</f>
        <v>#DIV/0!</v>
      </c>
      <c r="BO13" s="10">
        <v>0</v>
      </c>
      <c r="BP13" s="23">
        <f t="shared" si="31"/>
        <v>0</v>
      </c>
      <c r="BQ13" s="36" t="e">
        <f>+BP13*BO13/IF($C13="USD",BO$32,IF($C13="USX",BO$32*100,1))</f>
        <v>#DIV/0!</v>
      </c>
    </row>
    <row r="14" spans="1:69" x14ac:dyDescent="0.15">
      <c r="A14" s="21" t="s">
        <v>58</v>
      </c>
      <c r="B14" s="40" t="s">
        <v>59</v>
      </c>
      <c r="C14" s="40" t="s">
        <v>3</v>
      </c>
      <c r="D14" s="12">
        <v>34.979999999999997</v>
      </c>
      <c r="E14" s="43">
        <v>0</v>
      </c>
      <c r="F14" s="47">
        <f>+E14*D14/IF($C14="USD",D$32,IF($C14="USX",D$32*100,1))</f>
        <v>0</v>
      </c>
      <c r="G14" s="44">
        <v>0</v>
      </c>
      <c r="H14" s="23">
        <f t="shared" si="21"/>
        <v>0</v>
      </c>
      <c r="I14" s="47" t="e">
        <f>+H14*G14/IF($C14="USD",G$32,IF($C14="USX",G$32*100,1))</f>
        <v>#DIV/0!</v>
      </c>
      <c r="J14" s="24">
        <f t="shared" si="11"/>
        <v>0</v>
      </c>
      <c r="K14" s="43">
        <v>0</v>
      </c>
      <c r="L14" s="47" t="e">
        <f>+K14*J14/IF($C14="USD",J$32,IF($C14="USX",J$32*100,1))</f>
        <v>#DIV/0!</v>
      </c>
      <c r="M14" s="44">
        <v>0</v>
      </c>
      <c r="N14" s="23">
        <f t="shared" si="22"/>
        <v>0</v>
      </c>
      <c r="O14" s="47" t="e">
        <f>+N14*M14/IF($C14="USD",M$32,IF($C14="USX",M$32*100,1))</f>
        <v>#DIV/0!</v>
      </c>
      <c r="P14" s="24">
        <f t="shared" si="32"/>
        <v>0</v>
      </c>
      <c r="Q14" s="43"/>
      <c r="R14" s="47" t="e">
        <f>+Q14*P14/IF($C14="USD",P$32,IF($C14="USX",P$32*100,1))</f>
        <v>#DIV/0!</v>
      </c>
      <c r="S14" s="44">
        <v>0</v>
      </c>
      <c r="T14" s="23">
        <f t="shared" si="23"/>
        <v>0</v>
      </c>
      <c r="U14" s="47" t="e">
        <f>+T14*S14/IF($C14="USD",S$32,IF($C14="USX",S$32*100,1))</f>
        <v>#DIV/0!</v>
      </c>
      <c r="V14" s="24">
        <f t="shared" si="33"/>
        <v>0</v>
      </c>
      <c r="W14" s="43">
        <v>0</v>
      </c>
      <c r="X14" s="47" t="e">
        <f>+W14*V14/IF($C14="USD",V$32,IF($C14="USX",V$32*100,1))</f>
        <v>#DIV/0!</v>
      </c>
      <c r="Y14" s="10">
        <v>0</v>
      </c>
      <c r="Z14" s="23">
        <f t="shared" si="24"/>
        <v>0</v>
      </c>
      <c r="AA14" s="50" t="e">
        <f>+Z14*Y14/IF($C14="USD",Y$32,IF($C14="USX",Y$32*100,1))</f>
        <v>#DIV/0!</v>
      </c>
      <c r="AB14" s="24">
        <f t="shared" si="34"/>
        <v>0</v>
      </c>
      <c r="AC14" s="1">
        <v>0</v>
      </c>
      <c r="AD14" s="50" t="e">
        <f>+AC14*AB14/IF($C14="USD",AB$32,IF($C14="USX",AB$32*100,1))</f>
        <v>#DIV/0!</v>
      </c>
      <c r="AE14" s="10">
        <v>0</v>
      </c>
      <c r="AF14" s="23">
        <f t="shared" si="25"/>
        <v>0</v>
      </c>
      <c r="AG14" s="50" t="e">
        <f>+AF14*AE14/IF($C14="USD",AE$32,IF($C14="USX",AE$32*100,1))</f>
        <v>#DIV/0!</v>
      </c>
      <c r="AH14" s="24">
        <f t="shared" si="35"/>
        <v>0</v>
      </c>
      <c r="AI14" s="1">
        <v>0</v>
      </c>
      <c r="AJ14" s="50" t="e">
        <f>+AI14*AH14/IF($C14="USD",AH$32,IF($C14="USX",AH$32*100,1))</f>
        <v>#DIV/0!</v>
      </c>
      <c r="AK14" s="10">
        <v>0</v>
      </c>
      <c r="AL14" s="23">
        <f t="shared" si="26"/>
        <v>0</v>
      </c>
      <c r="AM14" s="50" t="e">
        <f>+AL14*AK14/IF($C14="USD",AK$32,IF($C14="USX",AK$32*100,1))</f>
        <v>#DIV/0!</v>
      </c>
      <c r="AN14" s="24">
        <f t="shared" si="16"/>
        <v>0</v>
      </c>
      <c r="AO14" s="1">
        <v>0</v>
      </c>
      <c r="AP14" s="50" t="e">
        <f>+AO14*AN14/IF($C14="USD",AN$32,IF($C14="USX",AN$32*100,1))</f>
        <v>#DIV/0!</v>
      </c>
      <c r="AQ14" s="10">
        <v>0</v>
      </c>
      <c r="AR14" s="23">
        <f t="shared" si="27"/>
        <v>0</v>
      </c>
      <c r="AS14" s="50" t="e">
        <f>+AR14*AQ14/IF($C14="USD",AQ$32,IF($C14="USX",AQ$32*100,1))</f>
        <v>#DIV/0!</v>
      </c>
      <c r="AT14" s="24">
        <f t="shared" si="17"/>
        <v>0</v>
      </c>
      <c r="AU14" s="1">
        <v>0</v>
      </c>
      <c r="AV14" s="36" t="e">
        <f>+AU14*AT14/IF($C14="USD",AT$32,IF($C14="USX",AT$32*100,1))</f>
        <v>#DIV/0!</v>
      </c>
      <c r="AW14" s="10">
        <v>0</v>
      </c>
      <c r="AX14" s="23">
        <f t="shared" si="28"/>
        <v>0</v>
      </c>
      <c r="AY14" s="36">
        <f>+AX14*AW14/IF($C14="USD",AW$32,IF($C14="USX",AW$32*100,1))</f>
        <v>0</v>
      </c>
      <c r="AZ14" s="24">
        <f t="shared" si="18"/>
        <v>0</v>
      </c>
      <c r="BA14" s="1">
        <v>0</v>
      </c>
      <c r="BB14" s="36">
        <f>+BA14*AZ14/IF($C14="USD",AZ$32,IF($C14="USX",AZ$32*100,1))</f>
        <v>0</v>
      </c>
      <c r="BC14" s="10">
        <v>0</v>
      </c>
      <c r="BD14" s="23">
        <f t="shared" si="29"/>
        <v>0</v>
      </c>
      <c r="BE14" s="36" t="e">
        <f>+BD14*BC14/IF($C14="USD",BC$32,IF($C14="USX",BC$32*100,1))</f>
        <v>#DIV/0!</v>
      </c>
      <c r="BF14" s="24">
        <f t="shared" si="19"/>
        <v>0</v>
      </c>
      <c r="BG14" s="1">
        <v>0</v>
      </c>
      <c r="BH14" s="36" t="e">
        <f>+BG14*BF14/IF($C14="USD",BF$32,IF($C14="USX",BF$32*100,1))</f>
        <v>#DIV/0!</v>
      </c>
      <c r="BI14" s="10">
        <v>0</v>
      </c>
      <c r="BJ14" s="23">
        <f t="shared" si="30"/>
        <v>0</v>
      </c>
      <c r="BK14" s="36" t="e">
        <f>+BJ14*BI14/IF($C14="USD",BI$32,IF($C14="USX",BI$32*100,1))</f>
        <v>#DIV/0!</v>
      </c>
      <c r="BL14" s="24">
        <f t="shared" si="20"/>
        <v>0</v>
      </c>
      <c r="BM14" s="1">
        <v>0</v>
      </c>
      <c r="BN14" s="36" t="e">
        <f>+BM14*BL14/IF($C14="USD",BL$32,IF($C14="USX",BL$32*100,1))</f>
        <v>#DIV/0!</v>
      </c>
      <c r="BO14" s="10">
        <v>0</v>
      </c>
      <c r="BP14" s="23">
        <f t="shared" si="31"/>
        <v>0</v>
      </c>
      <c r="BQ14" s="36" t="e">
        <f>+BP14*BO14/IF($C14="USD",BO$32,IF($C14="USX",BO$32*100,1))</f>
        <v>#DIV/0!</v>
      </c>
    </row>
    <row r="15" spans="1:69" x14ac:dyDescent="0.15">
      <c r="A15" s="21" t="s">
        <v>60</v>
      </c>
      <c r="B15" s="40" t="s">
        <v>61</v>
      </c>
      <c r="C15" s="40" t="s">
        <v>29</v>
      </c>
      <c r="D15" s="12">
        <v>393.2</v>
      </c>
      <c r="E15" s="43">
        <v>0</v>
      </c>
      <c r="F15" s="47">
        <f>+E15*D15/IF($C15="USD",D$32,IF($C15="USX",D$32*100,1))</f>
        <v>0</v>
      </c>
      <c r="G15" s="44">
        <v>0</v>
      </c>
      <c r="H15" s="23">
        <f t="shared" si="21"/>
        <v>0</v>
      </c>
      <c r="I15" s="47">
        <f>+H15*G15/IF($C15="USD",G$32,IF($C15="USX",G$32*100,1))</f>
        <v>0</v>
      </c>
      <c r="J15" s="24">
        <f t="shared" si="11"/>
        <v>0</v>
      </c>
      <c r="K15" s="43">
        <v>0</v>
      </c>
      <c r="L15" s="47">
        <f>+K15*J15/IF($C15="USD",J$32,IF($C15="USX",J$32*100,1))</f>
        <v>0</v>
      </c>
      <c r="M15" s="44">
        <v>0</v>
      </c>
      <c r="N15" s="23">
        <f t="shared" si="22"/>
        <v>0</v>
      </c>
      <c r="O15" s="47">
        <f>+N15*M15/IF($C15="USD",M$32,IF($C15="USX",M$32*100,1))</f>
        <v>0</v>
      </c>
      <c r="P15" s="24">
        <f t="shared" si="32"/>
        <v>0</v>
      </c>
      <c r="Q15" s="43"/>
      <c r="R15" s="47">
        <f>+Q15*P15/IF($C15="USD",P$32,IF($C15="USX",P$32*100,1))</f>
        <v>0</v>
      </c>
      <c r="S15" s="44">
        <v>0</v>
      </c>
      <c r="T15" s="23">
        <f t="shared" si="23"/>
        <v>0</v>
      </c>
      <c r="U15" s="47">
        <f>+T15*S15/IF($C15="USD",S$32,IF($C15="USX",S$32*100,1))</f>
        <v>0</v>
      </c>
      <c r="V15" s="24">
        <f t="shared" si="33"/>
        <v>0</v>
      </c>
      <c r="W15" s="43">
        <v>0</v>
      </c>
      <c r="X15" s="47">
        <f>+W15*V15/IF($C15="USD",V$32,IF($C15="USX",V$32*100,1))</f>
        <v>0</v>
      </c>
      <c r="Y15" s="10">
        <v>0</v>
      </c>
      <c r="Z15" s="23">
        <f t="shared" si="24"/>
        <v>0</v>
      </c>
      <c r="AA15" s="50">
        <f>+Z15*Y15/IF($C15="USD",Y$32,IF($C15="USX",Y$32*100,1))</f>
        <v>0</v>
      </c>
      <c r="AB15" s="24">
        <f t="shared" si="34"/>
        <v>0</v>
      </c>
      <c r="AC15" s="1">
        <v>0</v>
      </c>
      <c r="AD15" s="50">
        <f>+AC15*AB15/IF($C15="USD",AB$32,IF($C15="USX",AB$32*100,1))</f>
        <v>0</v>
      </c>
      <c r="AE15" s="10">
        <v>0</v>
      </c>
      <c r="AF15" s="23">
        <f t="shared" si="25"/>
        <v>0</v>
      </c>
      <c r="AG15" s="50">
        <f>+AF15*AE15/IF($C15="USD",AE$32,IF($C15="USX",AE$32*100,1))</f>
        <v>0</v>
      </c>
      <c r="AH15" s="24">
        <f t="shared" si="35"/>
        <v>0</v>
      </c>
      <c r="AI15" s="1">
        <v>0</v>
      </c>
      <c r="AJ15" s="50">
        <f>+AI15*AH15/IF($C15="USD",AH$32,IF($C15="USX",AH$32*100,1))</f>
        <v>0</v>
      </c>
      <c r="AK15" s="10">
        <v>0</v>
      </c>
      <c r="AL15" s="23">
        <f t="shared" si="26"/>
        <v>0</v>
      </c>
      <c r="AM15" s="50">
        <f>+AL15*AK15/IF($C15="USD",AK$32,IF($C15="USX",AK$32*100,1))</f>
        <v>0</v>
      </c>
      <c r="AN15" s="24">
        <f t="shared" si="16"/>
        <v>0</v>
      </c>
      <c r="AO15" s="1">
        <v>0</v>
      </c>
      <c r="AP15" s="50">
        <f>+AO15*AN15/IF($C15="USD",AN$32,IF($C15="USX",AN$32*100,1))</f>
        <v>0</v>
      </c>
      <c r="AQ15" s="10">
        <v>0</v>
      </c>
      <c r="AR15" s="23">
        <f t="shared" si="27"/>
        <v>0</v>
      </c>
      <c r="AS15" s="50">
        <f>+AR15*AQ15/IF($C15="USD",AQ$32,IF($C15="USX",AQ$32*100,1))</f>
        <v>0</v>
      </c>
      <c r="AT15" s="24">
        <f t="shared" si="17"/>
        <v>0</v>
      </c>
      <c r="AU15" s="1">
        <v>0</v>
      </c>
      <c r="AV15" s="36">
        <f>+AU15*AT15/IF($C15="USD",AT$32,IF($C15="USX",AT$32*100,1))</f>
        <v>0</v>
      </c>
      <c r="AW15" s="10">
        <v>0</v>
      </c>
      <c r="AX15" s="23">
        <f t="shared" si="28"/>
        <v>0</v>
      </c>
      <c r="AY15" s="36">
        <f>+AX15*AW15/IF($C15="USD",AW$32,IF($C15="USX",AW$32*100,1))</f>
        <v>0</v>
      </c>
      <c r="AZ15" s="24">
        <f t="shared" si="18"/>
        <v>0</v>
      </c>
      <c r="BA15" s="1">
        <v>0</v>
      </c>
      <c r="BB15" s="36">
        <f>+BA15*AZ15/IF($C15="USD",AZ$32,IF($C15="USX",AZ$32*100,1))</f>
        <v>0</v>
      </c>
      <c r="BC15" s="10">
        <v>0</v>
      </c>
      <c r="BD15" s="23">
        <f t="shared" si="29"/>
        <v>0</v>
      </c>
      <c r="BE15" s="36">
        <f>+BD15*BC15/IF($C15="USD",BC$32,IF($C15="USX",BC$32*100,1))</f>
        <v>0</v>
      </c>
      <c r="BF15" s="24">
        <f t="shared" si="19"/>
        <v>0</v>
      </c>
      <c r="BG15" s="1">
        <v>0</v>
      </c>
      <c r="BH15" s="36">
        <f>+BG15*BF15/IF($C15="USD",BF$32,IF($C15="USX",BF$32*100,1))</f>
        <v>0</v>
      </c>
      <c r="BI15" s="10">
        <v>0</v>
      </c>
      <c r="BJ15" s="23">
        <f t="shared" si="30"/>
        <v>0</v>
      </c>
      <c r="BK15" s="36">
        <f>+BJ15*BI15/IF($C15="USD",BI$32,IF($C15="USX",BI$32*100,1))</f>
        <v>0</v>
      </c>
      <c r="BL15" s="24">
        <f t="shared" si="20"/>
        <v>0</v>
      </c>
      <c r="BM15" s="1">
        <v>0</v>
      </c>
      <c r="BN15" s="36">
        <f>+BM15*BL15/IF($C15="USD",BL$32,IF($C15="USX",BL$32*100,1))</f>
        <v>0</v>
      </c>
      <c r="BO15" s="10">
        <v>0</v>
      </c>
      <c r="BP15" s="23">
        <f t="shared" si="31"/>
        <v>0</v>
      </c>
      <c r="BQ15" s="36">
        <f>+BP15*BO15/IF($C15="USD",BO$32,IF($C15="USX",BO$32*100,1))</f>
        <v>0</v>
      </c>
    </row>
    <row r="16" spans="1:69" x14ac:dyDescent="0.15">
      <c r="A16" s="21" t="s">
        <v>62</v>
      </c>
      <c r="B16" s="40" t="s">
        <v>63</v>
      </c>
      <c r="C16" s="40" t="s">
        <v>29</v>
      </c>
      <c r="D16" s="12">
        <v>55.44</v>
      </c>
      <c r="E16" s="43">
        <v>0</v>
      </c>
      <c r="F16" s="47">
        <f>+E16*D16/IF($C16="USD",D$32,IF($C16="USX",D$32*100,1))</f>
        <v>0</v>
      </c>
      <c r="G16" s="44">
        <v>0</v>
      </c>
      <c r="H16" s="23">
        <f t="shared" si="21"/>
        <v>0</v>
      </c>
      <c r="I16" s="47">
        <f>+H16*G16/IF($C16="USD",G$32,IF($C16="USX",G$32*100,1))</f>
        <v>0</v>
      </c>
      <c r="J16" s="24">
        <f t="shared" si="11"/>
        <v>0</v>
      </c>
      <c r="K16" s="43">
        <v>0</v>
      </c>
      <c r="L16" s="47">
        <f>+K16*J16/IF($C16="USD",J$32,IF($C16="USX",J$32*100,1))</f>
        <v>0</v>
      </c>
      <c r="M16" s="44">
        <v>0</v>
      </c>
      <c r="N16" s="23">
        <f t="shared" si="22"/>
        <v>0</v>
      </c>
      <c r="O16" s="47">
        <f>+N16*M16/IF($C16="USD",M$32,IF($C16="USX",M$32*100,1))</f>
        <v>0</v>
      </c>
      <c r="P16" s="24">
        <f t="shared" si="32"/>
        <v>0</v>
      </c>
      <c r="Q16" s="43"/>
      <c r="R16" s="47">
        <f>+Q16*P16/IF($C16="USD",P$32,IF($C16="USX",P$32*100,1))</f>
        <v>0</v>
      </c>
      <c r="S16" s="44">
        <v>0</v>
      </c>
      <c r="T16" s="23">
        <f t="shared" si="23"/>
        <v>0</v>
      </c>
      <c r="U16" s="47">
        <f>+T16*S16/IF($C16="USD",S$32,IF($C16="USX",S$32*100,1))</f>
        <v>0</v>
      </c>
      <c r="V16" s="24">
        <f t="shared" si="33"/>
        <v>0</v>
      </c>
      <c r="W16" s="43">
        <v>0</v>
      </c>
      <c r="X16" s="47">
        <f>+W16*V16/IF($C16="USD",V$32,IF($C16="USX",V$32*100,1))</f>
        <v>0</v>
      </c>
      <c r="Y16" s="10">
        <v>0</v>
      </c>
      <c r="Z16" s="23">
        <f t="shared" si="24"/>
        <v>0</v>
      </c>
      <c r="AA16" s="50">
        <f>+Z16*Y16/IF($C16="USD",Y$32,IF($C16="USX",Y$32*100,1))</f>
        <v>0</v>
      </c>
      <c r="AB16" s="24">
        <f t="shared" si="34"/>
        <v>0</v>
      </c>
      <c r="AC16" s="1">
        <v>0</v>
      </c>
      <c r="AD16" s="50">
        <f>+AC16*AB16/IF($C16="USD",AB$32,IF($C16="USX",AB$32*100,1))</f>
        <v>0</v>
      </c>
      <c r="AE16" s="10">
        <v>0</v>
      </c>
      <c r="AF16" s="23">
        <f t="shared" si="25"/>
        <v>0</v>
      </c>
      <c r="AG16" s="50">
        <f>+AF16*AE16/IF($C16="USD",AE$32,IF($C16="USX",AE$32*100,1))</f>
        <v>0</v>
      </c>
      <c r="AH16" s="24">
        <f t="shared" si="35"/>
        <v>0</v>
      </c>
      <c r="AI16" s="1">
        <v>0</v>
      </c>
      <c r="AJ16" s="50">
        <f>+AI16*AH16/IF($C16="USD",AH$32,IF($C16="USX",AH$32*100,1))</f>
        <v>0</v>
      </c>
      <c r="AK16" s="10">
        <v>0</v>
      </c>
      <c r="AL16" s="23">
        <f t="shared" si="26"/>
        <v>0</v>
      </c>
      <c r="AM16" s="50">
        <f>+AL16*AK16/IF($C16="USD",AK$32,IF($C16="USX",AK$32*100,1))</f>
        <v>0</v>
      </c>
      <c r="AN16" s="24">
        <f t="shared" si="16"/>
        <v>0</v>
      </c>
      <c r="AO16" s="1">
        <v>0</v>
      </c>
      <c r="AP16" s="50">
        <f>+AO16*AN16/IF($C16="USD",AN$32,IF($C16="USX",AN$32*100,1))</f>
        <v>0</v>
      </c>
      <c r="AQ16" s="10">
        <v>0</v>
      </c>
      <c r="AR16" s="23">
        <f t="shared" si="27"/>
        <v>0</v>
      </c>
      <c r="AS16" s="50">
        <f>+AR16*AQ16/IF($C16="USD",AQ$32,IF($C16="USX",AQ$32*100,1))</f>
        <v>0</v>
      </c>
      <c r="AT16" s="24">
        <f t="shared" si="17"/>
        <v>0</v>
      </c>
      <c r="AU16" s="1">
        <v>0</v>
      </c>
      <c r="AV16" s="36">
        <f>+AU16*AT16/IF($C16="USD",AT$32,IF($C16="USX",AT$32*100,1))</f>
        <v>0</v>
      </c>
      <c r="AW16" s="10">
        <v>0</v>
      </c>
      <c r="AX16" s="23">
        <f t="shared" si="28"/>
        <v>0</v>
      </c>
      <c r="AY16" s="36">
        <f>+AX16*AW16/IF($C16="USD",AW$32,IF($C16="USX",AW$32*100,1))</f>
        <v>0</v>
      </c>
      <c r="AZ16" s="24">
        <f t="shared" si="18"/>
        <v>0</v>
      </c>
      <c r="BA16" s="1">
        <v>0</v>
      </c>
      <c r="BB16" s="36">
        <f>+BA16*AZ16/IF($C16="USD",AZ$32,IF($C16="USX",AZ$32*100,1))</f>
        <v>0</v>
      </c>
      <c r="BC16" s="10">
        <v>0</v>
      </c>
      <c r="BD16" s="23">
        <f t="shared" si="29"/>
        <v>0</v>
      </c>
      <c r="BE16" s="36">
        <f>+BD16*BC16/IF($C16="USD",BC$32,IF($C16="USX",BC$32*100,1))</f>
        <v>0</v>
      </c>
      <c r="BF16" s="24">
        <f t="shared" si="19"/>
        <v>0</v>
      </c>
      <c r="BG16" s="1">
        <v>0</v>
      </c>
      <c r="BH16" s="36">
        <f>+BG16*BF16/IF($C16="USD",BF$32,IF($C16="USX",BF$32*100,1))</f>
        <v>0</v>
      </c>
      <c r="BI16" s="10">
        <v>0</v>
      </c>
      <c r="BJ16" s="23">
        <f t="shared" si="30"/>
        <v>0</v>
      </c>
      <c r="BK16" s="36">
        <f>+BJ16*BI16/IF($C16="USD",BI$32,IF($C16="USX",BI$32*100,1))</f>
        <v>0</v>
      </c>
      <c r="BL16" s="24">
        <f t="shared" si="20"/>
        <v>0</v>
      </c>
      <c r="BM16" s="1">
        <v>0</v>
      </c>
      <c r="BN16" s="36">
        <f>+BM16*BL16/IF($C16="USD",BL$32,IF($C16="USX",BL$32*100,1))</f>
        <v>0</v>
      </c>
      <c r="BO16" s="10">
        <v>0</v>
      </c>
      <c r="BP16" s="23">
        <f t="shared" si="31"/>
        <v>0</v>
      </c>
      <c r="BQ16" s="36">
        <f>+BP16*BO16/IF($C16="USD",BO$32,IF($C16="USX",BO$32*100,1))</f>
        <v>0</v>
      </c>
    </row>
    <row r="17" spans="1:69" x14ac:dyDescent="0.15">
      <c r="A17" s="22" t="s">
        <v>64</v>
      </c>
      <c r="B17" s="40" t="s">
        <v>65</v>
      </c>
      <c r="C17" s="40" t="s">
        <v>29</v>
      </c>
      <c r="D17" s="12">
        <v>266</v>
      </c>
      <c r="E17" s="43">
        <v>0</v>
      </c>
      <c r="F17" s="47">
        <f>+E17*D17/IF($C17="USD",D$32,IF($C17="USX",D$32*100,1))</f>
        <v>0</v>
      </c>
      <c r="G17" s="44">
        <v>0</v>
      </c>
      <c r="H17" s="23">
        <f t="shared" si="21"/>
        <v>0</v>
      </c>
      <c r="I17" s="47">
        <f>+H17*G17/IF($C17="USD",G$32,IF($C17="USX",G$32*100,1))</f>
        <v>0</v>
      </c>
      <c r="J17" s="24">
        <f t="shared" si="11"/>
        <v>0</v>
      </c>
      <c r="K17" s="43">
        <v>0</v>
      </c>
      <c r="L17" s="47">
        <f>+K17*J17/IF($C17="USD",J$32,IF($C17="USX",J$32*100,1))</f>
        <v>0</v>
      </c>
      <c r="M17" s="44">
        <v>0</v>
      </c>
      <c r="N17" s="23">
        <f t="shared" si="22"/>
        <v>0</v>
      </c>
      <c r="O17" s="47">
        <f>+N17*M17/IF($C17="USD",M$32,IF($C17="USX",M$32*100,1))</f>
        <v>0</v>
      </c>
      <c r="P17" s="24">
        <f t="shared" si="32"/>
        <v>0</v>
      </c>
      <c r="Q17" s="43"/>
      <c r="R17" s="47">
        <f>+Q17*P17/IF($C17="USD",P$32,IF($C17="USX",P$32*100,1))</f>
        <v>0</v>
      </c>
      <c r="S17" s="44">
        <v>0</v>
      </c>
      <c r="T17" s="23">
        <f t="shared" si="23"/>
        <v>0</v>
      </c>
      <c r="U17" s="47">
        <f>+T17*S17/IF($C17="USD",S$32,IF($C17="USX",S$32*100,1))</f>
        <v>0</v>
      </c>
      <c r="V17" s="24">
        <f t="shared" si="33"/>
        <v>0</v>
      </c>
      <c r="W17" s="43">
        <v>0</v>
      </c>
      <c r="X17" s="47">
        <f>+W17*V17/IF($C17="USD",V$32,IF($C17="USX",V$32*100,1))</f>
        <v>0</v>
      </c>
      <c r="Y17" s="10">
        <v>0</v>
      </c>
      <c r="Z17" s="23">
        <f t="shared" si="24"/>
        <v>0</v>
      </c>
      <c r="AA17" s="50">
        <f>+Z17*Y17/IF($C17="USD",Y$32,IF($C17="USX",Y$32*100,1))</f>
        <v>0</v>
      </c>
      <c r="AB17" s="24">
        <f t="shared" si="34"/>
        <v>0</v>
      </c>
      <c r="AC17" s="1">
        <v>0</v>
      </c>
      <c r="AD17" s="50">
        <f>+AC17*AB17/IF($C17="USD",AB$32,IF($C17="USX",AB$32*100,1))</f>
        <v>0</v>
      </c>
      <c r="AE17" s="10">
        <v>0</v>
      </c>
      <c r="AF17" s="23">
        <f t="shared" si="25"/>
        <v>0</v>
      </c>
      <c r="AG17" s="50">
        <f>+AF17*AE17/IF($C17="USD",AE$32,IF($C17="USX",AE$32*100,1))</f>
        <v>0</v>
      </c>
      <c r="AH17" s="24">
        <f t="shared" si="35"/>
        <v>0</v>
      </c>
      <c r="AI17" s="1">
        <v>0</v>
      </c>
      <c r="AJ17" s="50">
        <f>+AI17*AH17/IF($C17="USD",AH$32,IF($C17="USX",AH$32*100,1))</f>
        <v>0</v>
      </c>
      <c r="AK17" s="10">
        <v>0</v>
      </c>
      <c r="AL17" s="23">
        <f t="shared" si="26"/>
        <v>0</v>
      </c>
      <c r="AM17" s="50">
        <f>+AL17*AK17/IF($C17="USD",AK$32,IF($C17="USX",AK$32*100,1))</f>
        <v>0</v>
      </c>
      <c r="AN17" s="24">
        <f t="shared" si="16"/>
        <v>0</v>
      </c>
      <c r="AO17" s="1">
        <v>0</v>
      </c>
      <c r="AP17" s="50">
        <f>+AO17*AN17/IF($C17="USD",AN$32,IF($C17="USX",AN$32*100,1))</f>
        <v>0</v>
      </c>
      <c r="AQ17" s="10">
        <v>0</v>
      </c>
      <c r="AR17" s="23">
        <f t="shared" si="27"/>
        <v>0</v>
      </c>
      <c r="AS17" s="50">
        <f>+AR17*AQ17/IF($C17="USD",AQ$32,IF($C17="USX",AQ$32*100,1))</f>
        <v>0</v>
      </c>
      <c r="AT17" s="24">
        <f t="shared" si="17"/>
        <v>0</v>
      </c>
      <c r="AU17" s="1">
        <v>0</v>
      </c>
      <c r="AV17" s="36">
        <f>+AU17*AT17/IF($C17="USD",AT$32,IF($C17="USX",AT$32*100,1))</f>
        <v>0</v>
      </c>
      <c r="AW17" s="10">
        <v>0</v>
      </c>
      <c r="AX17" s="23">
        <f t="shared" si="28"/>
        <v>0</v>
      </c>
      <c r="AY17" s="36">
        <f>+AX17*AW17/IF($C17="USD",AW$32,IF($C17="USX",AW$32*100,1))</f>
        <v>0</v>
      </c>
      <c r="AZ17" s="24">
        <f t="shared" si="18"/>
        <v>0</v>
      </c>
      <c r="BA17" s="1">
        <v>0</v>
      </c>
      <c r="BB17" s="36">
        <f>+BA17*AZ17/IF($C17="USD",AZ$32,IF($C17="USX",AZ$32*100,1))</f>
        <v>0</v>
      </c>
      <c r="BC17" s="10">
        <v>0</v>
      </c>
      <c r="BD17" s="23">
        <f t="shared" si="29"/>
        <v>0</v>
      </c>
      <c r="BE17" s="36">
        <f>+BD17*BC17/IF($C17="USD",BC$32,IF($C17="USX",BC$32*100,1))</f>
        <v>0</v>
      </c>
      <c r="BF17" s="24">
        <f t="shared" si="19"/>
        <v>0</v>
      </c>
      <c r="BG17" s="1">
        <v>0</v>
      </c>
      <c r="BH17" s="36">
        <f>+BG17*BF17/IF($C17="USD",BF$32,IF($C17="USX",BF$32*100,1))</f>
        <v>0</v>
      </c>
      <c r="BI17" s="10">
        <v>0</v>
      </c>
      <c r="BJ17" s="23">
        <f t="shared" si="30"/>
        <v>0</v>
      </c>
      <c r="BK17" s="36">
        <f>+BJ17*BI17/IF($C17="USD",BI$32,IF($C17="USX",BI$32*100,1))</f>
        <v>0</v>
      </c>
      <c r="BL17" s="24">
        <f t="shared" si="20"/>
        <v>0</v>
      </c>
      <c r="BM17" s="1">
        <v>0</v>
      </c>
      <c r="BN17" s="36">
        <f>+BM17*BL17/IF($C17="USD",BL$32,IF($C17="USX",BL$32*100,1))</f>
        <v>0</v>
      </c>
      <c r="BO17" s="10">
        <v>0</v>
      </c>
      <c r="BP17" s="23">
        <f t="shared" si="31"/>
        <v>0</v>
      </c>
      <c r="BQ17" s="36">
        <f>+BP17*BO17/IF($C17="USD",BO$32,IF($C17="USX",BO$32*100,1))</f>
        <v>0</v>
      </c>
    </row>
    <row r="18" spans="1:69" x14ac:dyDescent="0.15">
      <c r="A18" s="21" t="s">
        <v>66</v>
      </c>
      <c r="B18" s="40" t="s">
        <v>67</v>
      </c>
      <c r="C18" s="40" t="s">
        <v>3</v>
      </c>
      <c r="D18" s="12">
        <v>44.28</v>
      </c>
      <c r="E18" s="43">
        <v>0</v>
      </c>
      <c r="F18" s="47">
        <f>+E18*D18/IF($C18="USD",D$32,IF($C18="USX",D$32*100,1))</f>
        <v>0</v>
      </c>
      <c r="G18" s="44">
        <v>0</v>
      </c>
      <c r="H18" s="23">
        <f t="shared" si="21"/>
        <v>0</v>
      </c>
      <c r="I18" s="47" t="e">
        <f>+H18*G18/IF($C18="USD",G$32,IF($C18="USX",G$32*100,1))</f>
        <v>#DIV/0!</v>
      </c>
      <c r="J18" s="24">
        <f t="shared" si="11"/>
        <v>0</v>
      </c>
      <c r="K18" s="43">
        <v>0</v>
      </c>
      <c r="L18" s="47" t="e">
        <f>+K18*J18/IF($C18="USD",J$32,IF($C18="USX",J$32*100,1))</f>
        <v>#DIV/0!</v>
      </c>
      <c r="M18" s="44">
        <v>0</v>
      </c>
      <c r="N18" s="23">
        <f t="shared" si="22"/>
        <v>0</v>
      </c>
      <c r="O18" s="47" t="e">
        <f>+N18*M18/IF($C18="USD",M$32,IF($C18="USX",M$32*100,1))</f>
        <v>#DIV/0!</v>
      </c>
      <c r="P18" s="24">
        <f t="shared" si="32"/>
        <v>0</v>
      </c>
      <c r="Q18" s="43"/>
      <c r="R18" s="47" t="e">
        <f>+Q18*P18/IF($C18="USD",P$32,IF($C18="USX",P$32*100,1))</f>
        <v>#DIV/0!</v>
      </c>
      <c r="S18" s="44">
        <v>0</v>
      </c>
      <c r="T18" s="23">
        <f t="shared" si="23"/>
        <v>0</v>
      </c>
      <c r="U18" s="47" t="e">
        <f>+T18*S18/IF($C18="USD",S$32,IF($C18="USX",S$32*100,1))</f>
        <v>#DIV/0!</v>
      </c>
      <c r="V18" s="24">
        <f t="shared" si="33"/>
        <v>0</v>
      </c>
      <c r="W18" s="43">
        <v>0</v>
      </c>
      <c r="X18" s="47" t="e">
        <f>+W18*V18/IF($C18="USD",V$32,IF($C18="USX",V$32*100,1))</f>
        <v>#DIV/0!</v>
      </c>
      <c r="Y18" s="10">
        <v>0</v>
      </c>
      <c r="Z18" s="23">
        <f t="shared" si="24"/>
        <v>0</v>
      </c>
      <c r="AA18" s="50" t="e">
        <f>+Z18*Y18/IF($C18="USD",Y$32,IF($C18="USX",Y$32*100,1))</f>
        <v>#DIV/0!</v>
      </c>
      <c r="AB18" s="24">
        <f t="shared" si="34"/>
        <v>0</v>
      </c>
      <c r="AC18" s="1">
        <v>0</v>
      </c>
      <c r="AD18" s="50" t="e">
        <f>+AC18*AB18/IF($C18="USD",AB$32,IF($C18="USX",AB$32*100,1))</f>
        <v>#DIV/0!</v>
      </c>
      <c r="AE18" s="10">
        <v>0</v>
      </c>
      <c r="AF18" s="23">
        <f t="shared" si="25"/>
        <v>0</v>
      </c>
      <c r="AG18" s="50" t="e">
        <f>+AF18*AE18/IF($C18="USD",AE$32,IF($C18="USX",AE$32*100,1))</f>
        <v>#DIV/0!</v>
      </c>
      <c r="AH18" s="24">
        <f t="shared" si="35"/>
        <v>0</v>
      </c>
      <c r="AI18" s="1">
        <v>0</v>
      </c>
      <c r="AJ18" s="50" t="e">
        <f>+AI18*AH18/IF($C18="USD",AH$32,IF($C18="USX",AH$32*100,1))</f>
        <v>#DIV/0!</v>
      </c>
      <c r="AK18" s="10">
        <v>0</v>
      </c>
      <c r="AL18" s="23">
        <f t="shared" si="26"/>
        <v>0</v>
      </c>
      <c r="AM18" s="50" t="e">
        <f>+AL18*AK18/IF($C18="USD",AK$32,IF($C18="USX",AK$32*100,1))</f>
        <v>#DIV/0!</v>
      </c>
      <c r="AN18" s="24">
        <f t="shared" si="16"/>
        <v>0</v>
      </c>
      <c r="AO18" s="1">
        <v>0</v>
      </c>
      <c r="AP18" s="50" t="e">
        <f>+AO18*AN18/IF($C18="USD",AN$32,IF($C18="USX",AN$32*100,1))</f>
        <v>#DIV/0!</v>
      </c>
      <c r="AQ18" s="10">
        <v>0</v>
      </c>
      <c r="AR18" s="23">
        <f t="shared" si="27"/>
        <v>0</v>
      </c>
      <c r="AS18" s="50" t="e">
        <f>+AR18*AQ18/IF($C18="USD",AQ$32,IF($C18="USX",AQ$32*100,1))</f>
        <v>#DIV/0!</v>
      </c>
      <c r="AT18" s="24">
        <f t="shared" si="17"/>
        <v>0</v>
      </c>
      <c r="AU18" s="1">
        <v>0</v>
      </c>
      <c r="AV18" s="36" t="e">
        <f>+AU18*AT18/IF($C18="USD",AT$32,IF($C18="USX",AT$32*100,1))</f>
        <v>#DIV/0!</v>
      </c>
      <c r="AW18" s="10">
        <v>0</v>
      </c>
      <c r="AX18" s="23">
        <f t="shared" si="28"/>
        <v>0</v>
      </c>
      <c r="AY18" s="36">
        <f>+AX18*AW18/IF($C18="USD",AW$32,IF($C18="USX",AW$32*100,1))</f>
        <v>0</v>
      </c>
      <c r="AZ18" s="24">
        <f t="shared" si="18"/>
        <v>0</v>
      </c>
      <c r="BA18" s="1">
        <v>0</v>
      </c>
      <c r="BB18" s="36">
        <f>+BA18*AZ18/IF($C18="USD",AZ$32,IF($C18="USX",AZ$32*100,1))</f>
        <v>0</v>
      </c>
      <c r="BC18" s="10">
        <v>0</v>
      </c>
      <c r="BD18" s="23">
        <f t="shared" si="29"/>
        <v>0</v>
      </c>
      <c r="BE18" s="36" t="e">
        <f>+BD18*BC18/IF($C18="USD",BC$32,IF($C18="USX",BC$32*100,1))</f>
        <v>#DIV/0!</v>
      </c>
      <c r="BF18" s="24">
        <f t="shared" si="19"/>
        <v>0</v>
      </c>
      <c r="BG18" s="1">
        <v>0</v>
      </c>
      <c r="BH18" s="36" t="e">
        <f>+BG18*BF18/IF($C18="USD",BF$32,IF($C18="USX",BF$32*100,1))</f>
        <v>#DIV/0!</v>
      </c>
      <c r="BI18" s="10">
        <v>0</v>
      </c>
      <c r="BJ18" s="23">
        <f t="shared" si="30"/>
        <v>0</v>
      </c>
      <c r="BK18" s="36" t="e">
        <f>+BJ18*BI18/IF($C18="USD",BI$32,IF($C18="USX",BI$32*100,1))</f>
        <v>#DIV/0!</v>
      </c>
      <c r="BL18" s="24">
        <f t="shared" si="20"/>
        <v>0</v>
      </c>
      <c r="BM18" s="1">
        <v>0</v>
      </c>
      <c r="BN18" s="36" t="e">
        <f>+BM18*BL18/IF($C18="USD",BL$32,IF($C18="USX",BL$32*100,1))</f>
        <v>#DIV/0!</v>
      </c>
      <c r="BO18" s="10">
        <v>0</v>
      </c>
      <c r="BP18" s="23">
        <f t="shared" si="31"/>
        <v>0</v>
      </c>
      <c r="BQ18" s="36" t="e">
        <f>+BP18*BO18/IF($C18="USD",BO$32,IF($C18="USX",BO$32*100,1))</f>
        <v>#DIV/0!</v>
      </c>
    </row>
    <row r="19" spans="1:69" x14ac:dyDescent="0.15">
      <c r="A19" s="21" t="s">
        <v>68</v>
      </c>
      <c r="B19" s="40" t="s">
        <v>69</v>
      </c>
      <c r="C19" s="40" t="s">
        <v>3</v>
      </c>
      <c r="D19" s="12">
        <v>92.41</v>
      </c>
      <c r="E19" s="43">
        <v>0</v>
      </c>
      <c r="F19" s="47">
        <f>+E19*D19/IF($C19="USD",D$32,IF($C19="USX",D$32*100,1))</f>
        <v>0</v>
      </c>
      <c r="G19" s="44">
        <v>0</v>
      </c>
      <c r="H19" s="23">
        <f t="shared" si="0"/>
        <v>0</v>
      </c>
      <c r="I19" s="47" t="e">
        <f>+H19*G19/IF($C19="USD",G$32,IF($C19="USX",G$32*100,1))</f>
        <v>#DIV/0!</v>
      </c>
      <c r="J19" s="24">
        <f>+G19</f>
        <v>0</v>
      </c>
      <c r="K19" s="43">
        <v>0</v>
      </c>
      <c r="L19" s="47" t="e">
        <f>+K19*J19/IF($C19="USD",J$32,IF($C19="USX",J$32*100,1))</f>
        <v>#DIV/0!</v>
      </c>
      <c r="M19" s="44">
        <v>0</v>
      </c>
      <c r="N19" s="23">
        <f t="shared" si="22"/>
        <v>0</v>
      </c>
      <c r="O19" s="47" t="e">
        <f>+N19*M19/IF($C19="USD",M$32,IF($C19="USX",M$32*100,1))</f>
        <v>#DIV/0!</v>
      </c>
      <c r="P19" s="24">
        <f>+M19</f>
        <v>0</v>
      </c>
      <c r="Q19" s="43"/>
      <c r="R19" s="47" t="e">
        <f>+Q19*P19/IF($C19="USD",P$32,IF($C19="USX",P$32*100,1))</f>
        <v>#DIV/0!</v>
      </c>
      <c r="S19" s="44">
        <v>0</v>
      </c>
      <c r="T19" s="23">
        <f t="shared" si="23"/>
        <v>0</v>
      </c>
      <c r="U19" s="47" t="e">
        <f>+T19*S19/IF($C19="USD",S$32,IF($C19="USX",S$32*100,1))</f>
        <v>#DIV/0!</v>
      </c>
      <c r="V19" s="24">
        <f>+S19</f>
        <v>0</v>
      </c>
      <c r="W19" s="43">
        <v>0</v>
      </c>
      <c r="X19" s="47" t="e">
        <f>+W19*V19/IF($C19="USD",V$32,IF($C19="USX",V$32*100,1))</f>
        <v>#DIV/0!</v>
      </c>
      <c r="Y19" s="10">
        <v>0</v>
      </c>
      <c r="Z19" s="23">
        <f t="shared" si="24"/>
        <v>0</v>
      </c>
      <c r="AA19" s="50" t="e">
        <f>+Z19*Y19/IF($C19="USD",Y$32,IF($C19="USX",Y$32*100,1))</f>
        <v>#DIV/0!</v>
      </c>
      <c r="AB19" s="24">
        <f>+Y19</f>
        <v>0</v>
      </c>
      <c r="AC19" s="1">
        <v>0</v>
      </c>
      <c r="AD19" s="50" t="e">
        <f>+AC19*AB19/IF($C19="USD",AB$32,IF($C19="USX",AB$32*100,1))</f>
        <v>#DIV/0!</v>
      </c>
      <c r="AE19" s="10">
        <v>0</v>
      </c>
      <c r="AF19" s="23">
        <f t="shared" si="25"/>
        <v>0</v>
      </c>
      <c r="AG19" s="50" t="e">
        <f>+AF19*AE19/IF($C19="USD",AE$32,IF($C19="USX",AE$32*100,1))</f>
        <v>#DIV/0!</v>
      </c>
      <c r="AH19" s="24">
        <f>+AE19</f>
        <v>0</v>
      </c>
      <c r="AI19" s="1">
        <v>0</v>
      </c>
      <c r="AJ19" s="50" t="e">
        <f>+AI19*AH19/IF($C19="USD",AH$32,IF($C19="USX",AH$32*100,1))</f>
        <v>#DIV/0!</v>
      </c>
      <c r="AK19" s="10">
        <v>0</v>
      </c>
      <c r="AL19" s="23">
        <f t="shared" si="26"/>
        <v>0</v>
      </c>
      <c r="AM19" s="50" t="e">
        <f>+AL19*AK19/IF($C19="USD",AK$32,IF($C19="USX",AK$32*100,1))</f>
        <v>#DIV/0!</v>
      </c>
      <c r="AN19" s="24">
        <f>+AK19</f>
        <v>0</v>
      </c>
      <c r="AO19" s="1">
        <v>0</v>
      </c>
      <c r="AP19" s="50" t="e">
        <f>+AO19*AN19/IF($C19="USD",AN$32,IF($C19="USX",AN$32*100,1))</f>
        <v>#DIV/0!</v>
      </c>
      <c r="AQ19" s="10">
        <v>0</v>
      </c>
      <c r="AR19" s="23">
        <f t="shared" si="27"/>
        <v>0</v>
      </c>
      <c r="AS19" s="50" t="e">
        <f>+AR19*AQ19/IF($C19="USD",AQ$32,IF($C19="USX",AQ$32*100,1))</f>
        <v>#DIV/0!</v>
      </c>
      <c r="AT19" s="24">
        <f>+AQ19</f>
        <v>0</v>
      </c>
      <c r="AU19" s="1">
        <v>0</v>
      </c>
      <c r="AV19" s="36" t="e">
        <f>+AU19*AT19/IF($C19="USD",AT$32,IF($C19="USX",AT$32*100,1))</f>
        <v>#DIV/0!</v>
      </c>
      <c r="AW19" s="10">
        <v>0</v>
      </c>
      <c r="AX19" s="23">
        <f t="shared" si="28"/>
        <v>0</v>
      </c>
      <c r="AY19" s="36">
        <f>+AX19*AW19/IF($C19="USD",AW$32,IF($C19="USX",AW$32*100,1))</f>
        <v>0</v>
      </c>
      <c r="AZ19" s="24">
        <f>+AW19</f>
        <v>0</v>
      </c>
      <c r="BA19" s="1">
        <v>0</v>
      </c>
      <c r="BB19" s="36">
        <f>+BA19*AZ19/IF($C19="USD",AZ$32,IF($C19="USX",AZ$32*100,1))</f>
        <v>0</v>
      </c>
      <c r="BC19" s="10">
        <v>0</v>
      </c>
      <c r="BD19" s="23">
        <f t="shared" si="29"/>
        <v>0</v>
      </c>
      <c r="BE19" s="36" t="e">
        <f>+BD19*BC19/IF($C19="USD",BC$32,IF($C19="USX",BC$32*100,1))</f>
        <v>#DIV/0!</v>
      </c>
      <c r="BF19" s="24">
        <f>+BC19</f>
        <v>0</v>
      </c>
      <c r="BG19" s="1">
        <v>0</v>
      </c>
      <c r="BH19" s="36" t="e">
        <f>+BG19*BF19/IF($C19="USD",BF$32,IF($C19="USX",BF$32*100,1))</f>
        <v>#DIV/0!</v>
      </c>
      <c r="BI19" s="10">
        <v>0</v>
      </c>
      <c r="BJ19" s="23">
        <f t="shared" si="30"/>
        <v>0</v>
      </c>
      <c r="BK19" s="36" t="e">
        <f>+BJ19*BI19/IF($C19="USD",BI$32,IF($C19="USX",BI$32*100,1))</f>
        <v>#DIV/0!</v>
      </c>
      <c r="BL19" s="24">
        <f>+BI19</f>
        <v>0</v>
      </c>
      <c r="BM19" s="1">
        <v>0</v>
      </c>
      <c r="BN19" s="36" t="e">
        <f>+BM19*BL19/IF($C19="USD",BL$32,IF($C19="USX",BL$32*100,1))</f>
        <v>#DIV/0!</v>
      </c>
      <c r="BO19" s="10">
        <v>0</v>
      </c>
      <c r="BP19" s="23">
        <f t="shared" si="31"/>
        <v>0</v>
      </c>
      <c r="BQ19" s="36" t="e">
        <f>+BP19*BO19/IF($C19="USD",BO$32,IF($C19="USX",BO$32*100,1))</f>
        <v>#DIV/0!</v>
      </c>
    </row>
    <row r="20" spans="1:69" x14ac:dyDescent="0.15">
      <c r="A20" s="22" t="s">
        <v>70</v>
      </c>
      <c r="B20" s="40" t="s">
        <v>71</v>
      </c>
      <c r="C20" s="40" t="s">
        <v>29</v>
      </c>
      <c r="D20" s="12">
        <v>18.75</v>
      </c>
      <c r="E20" s="43">
        <v>0</v>
      </c>
      <c r="F20" s="47">
        <f>+E20*D20/IF($C20="USD",D$32,IF($C20="USX",D$32*100,1))</f>
        <v>0</v>
      </c>
      <c r="G20" s="44">
        <v>0</v>
      </c>
      <c r="H20" s="23">
        <f t="shared" si="0"/>
        <v>0</v>
      </c>
      <c r="I20" s="47">
        <f>+H20*G20/IF($C20="USD",G$32,IF($C20="USX",G$32*100,1))</f>
        <v>0</v>
      </c>
      <c r="J20" s="24">
        <f t="shared" si="11"/>
        <v>0</v>
      </c>
      <c r="K20" s="43">
        <v>0</v>
      </c>
      <c r="L20" s="47">
        <f>+K20*J20/IF($C20="USD",J$32,IF($C20="USX",J$32*100,1))</f>
        <v>0</v>
      </c>
      <c r="M20" s="44">
        <v>0</v>
      </c>
      <c r="N20" s="23">
        <f t="shared" si="22"/>
        <v>0</v>
      </c>
      <c r="O20" s="47">
        <f>+N20*M20/IF($C20="USD",M$32,IF($C20="USX",M$32*100,1))</f>
        <v>0</v>
      </c>
      <c r="P20" s="24">
        <f t="shared" ref="P20:P31" si="36">+M20</f>
        <v>0</v>
      </c>
      <c r="Q20" s="43"/>
      <c r="R20" s="47">
        <f>+Q20*P20/IF($C20="USD",P$32,IF($C20="USX",P$32*100,1))</f>
        <v>0</v>
      </c>
      <c r="S20" s="44">
        <v>0</v>
      </c>
      <c r="T20" s="23">
        <f t="shared" si="23"/>
        <v>0</v>
      </c>
      <c r="U20" s="47">
        <f>+T20*S20/IF($C20="USD",S$32,IF($C20="USX",S$32*100,1))</f>
        <v>0</v>
      </c>
      <c r="V20" s="24">
        <f t="shared" ref="V20:V31" si="37">+S20</f>
        <v>0</v>
      </c>
      <c r="W20" s="43">
        <v>0</v>
      </c>
      <c r="X20" s="47">
        <f>+W20*V20/IF($C20="USD",V$32,IF($C20="USX",V$32*100,1))</f>
        <v>0</v>
      </c>
      <c r="Y20" s="10">
        <v>0</v>
      </c>
      <c r="Z20" s="23">
        <f t="shared" si="24"/>
        <v>0</v>
      </c>
      <c r="AA20" s="50">
        <f>+Z20*Y20/IF($C20="USD",Y$32,IF($C20="USX",Y$32*100,1))</f>
        <v>0</v>
      </c>
      <c r="AB20" s="24">
        <f t="shared" ref="AB20:AB31" si="38">+Y20</f>
        <v>0</v>
      </c>
      <c r="AC20" s="1">
        <v>0</v>
      </c>
      <c r="AD20" s="50">
        <f>+AC20*AB20/IF($C20="USD",AB$32,IF($C20="USX",AB$32*100,1))</f>
        <v>0</v>
      </c>
      <c r="AE20" s="10">
        <v>0</v>
      </c>
      <c r="AF20" s="23">
        <f t="shared" si="25"/>
        <v>0</v>
      </c>
      <c r="AG20" s="50">
        <f>+AF20*AE20/IF($C20="USD",AE$32,IF($C20="USX",AE$32*100,1))</f>
        <v>0</v>
      </c>
      <c r="AH20" s="24">
        <f t="shared" ref="AH20:AH31" si="39">+AE20</f>
        <v>0</v>
      </c>
      <c r="AI20" s="1">
        <v>0</v>
      </c>
      <c r="AJ20" s="50">
        <f>+AI20*AH20/IF($C20="USD",AH$32,IF($C20="USX",AH$32*100,1))</f>
        <v>0</v>
      </c>
      <c r="AK20" s="10">
        <v>0</v>
      </c>
      <c r="AL20" s="23">
        <f t="shared" si="26"/>
        <v>0</v>
      </c>
      <c r="AM20" s="50">
        <f>+AL20*AK20/IF($C20="USD",AK$32,IF($C20="USX",AK$32*100,1))</f>
        <v>0</v>
      </c>
      <c r="AN20" s="24">
        <f t="shared" ref="AN20:AN31" si="40">+AK20</f>
        <v>0</v>
      </c>
      <c r="AO20" s="1">
        <v>0</v>
      </c>
      <c r="AP20" s="50">
        <f>+AO20*AN20/IF($C20="USD",AN$32,IF($C20="USX",AN$32*100,1))</f>
        <v>0</v>
      </c>
      <c r="AQ20" s="10">
        <v>0</v>
      </c>
      <c r="AR20" s="23">
        <f t="shared" si="27"/>
        <v>0</v>
      </c>
      <c r="AS20" s="50">
        <f>+AR20*AQ20/IF($C20="USD",AQ$32,IF($C20="USX",AQ$32*100,1))</f>
        <v>0</v>
      </c>
      <c r="AT20" s="24">
        <f t="shared" ref="AT20:AT31" si="41">+AQ20</f>
        <v>0</v>
      </c>
      <c r="AU20" s="1">
        <v>0</v>
      </c>
      <c r="AV20" s="36">
        <f>+AU20*AT20/IF($C20="USD",AT$32,IF($C20="USX",AT$32*100,1))</f>
        <v>0</v>
      </c>
      <c r="AW20" s="10">
        <v>0</v>
      </c>
      <c r="AX20" s="23">
        <f t="shared" si="28"/>
        <v>0</v>
      </c>
      <c r="AY20" s="36">
        <f>+AX20*AW20/IF($C20="USD",AW$32,IF($C20="USX",AW$32*100,1))</f>
        <v>0</v>
      </c>
      <c r="AZ20" s="24">
        <f t="shared" ref="AZ20:AZ31" si="42">+AW20</f>
        <v>0</v>
      </c>
      <c r="BA20" s="1">
        <v>0</v>
      </c>
      <c r="BB20" s="36">
        <f>+BA20*AZ20/IF($C20="USD",AZ$32,IF($C20="USX",AZ$32*100,1))</f>
        <v>0</v>
      </c>
      <c r="BC20" s="10">
        <v>0</v>
      </c>
      <c r="BD20" s="23">
        <f t="shared" si="29"/>
        <v>0</v>
      </c>
      <c r="BE20" s="36">
        <f>+BD20*BC20/IF($C20="USD",BC$32,IF($C20="USX",BC$32*100,1))</f>
        <v>0</v>
      </c>
      <c r="BF20" s="24">
        <f t="shared" ref="BF20:BF31" si="43">+BC20</f>
        <v>0</v>
      </c>
      <c r="BG20" s="1">
        <v>0</v>
      </c>
      <c r="BH20" s="36">
        <f>+BG20*BF20/IF($C20="USD",BF$32,IF($C20="USX",BF$32*100,1))</f>
        <v>0</v>
      </c>
      <c r="BI20" s="10">
        <v>0</v>
      </c>
      <c r="BJ20" s="23">
        <f t="shared" si="30"/>
        <v>0</v>
      </c>
      <c r="BK20" s="36">
        <f>+BJ20*BI20/IF($C20="USD",BI$32,IF($C20="USX",BI$32*100,1))</f>
        <v>0</v>
      </c>
      <c r="BL20" s="24">
        <f t="shared" ref="BL20:BL31" si="44">+BI20</f>
        <v>0</v>
      </c>
      <c r="BM20" s="1">
        <v>0</v>
      </c>
      <c r="BN20" s="36">
        <f>+BM20*BL20/IF($C20="USD",BL$32,IF($C20="USX",BL$32*100,1))</f>
        <v>0</v>
      </c>
      <c r="BO20" s="10">
        <v>0</v>
      </c>
      <c r="BP20" s="23">
        <f t="shared" si="31"/>
        <v>0</v>
      </c>
      <c r="BQ20" s="36">
        <f>+BP20*BO20/IF($C20="USD",BO$32,IF($C20="USX",BO$32*100,1))</f>
        <v>0</v>
      </c>
    </row>
    <row r="21" spans="1:69" x14ac:dyDescent="0.15">
      <c r="A21" s="21" t="s">
        <v>72</v>
      </c>
      <c r="B21" s="40" t="s">
        <v>73</v>
      </c>
      <c r="C21" s="40" t="s">
        <v>29</v>
      </c>
      <c r="D21" s="12">
        <v>4.43</v>
      </c>
      <c r="E21" s="43">
        <v>0</v>
      </c>
      <c r="F21" s="47">
        <f>+E21*D21/IF($C21="USD",D$32,IF($C21="USX",D$32*100,1))</f>
        <v>0</v>
      </c>
      <c r="G21" s="44">
        <v>0</v>
      </c>
      <c r="H21" s="23">
        <f t="shared" si="0"/>
        <v>0</v>
      </c>
      <c r="I21" s="47">
        <f>+H21*G21/IF($C21="USD",G$32,IF($C21="USX",G$32*100,1))</f>
        <v>0</v>
      </c>
      <c r="J21" s="24">
        <f t="shared" si="11"/>
        <v>0</v>
      </c>
      <c r="K21" s="43">
        <v>0</v>
      </c>
      <c r="L21" s="47">
        <f>+K21*J21/IF($C21="USD",J$32,IF($C21="USX",J$32*100,1))</f>
        <v>0</v>
      </c>
      <c r="M21" s="44">
        <v>0</v>
      </c>
      <c r="N21" s="23">
        <f t="shared" si="22"/>
        <v>0</v>
      </c>
      <c r="O21" s="47">
        <f>+N21*M21/IF($C21="USD",M$32,IF($C21="USX",M$32*100,1))</f>
        <v>0</v>
      </c>
      <c r="P21" s="24">
        <f t="shared" si="36"/>
        <v>0</v>
      </c>
      <c r="Q21" s="43"/>
      <c r="R21" s="47">
        <f>+Q21*P21/IF($C21="USD",P$32,IF($C21="USX",P$32*100,1))</f>
        <v>0</v>
      </c>
      <c r="S21" s="44">
        <v>0</v>
      </c>
      <c r="T21" s="23">
        <f t="shared" si="23"/>
        <v>0</v>
      </c>
      <c r="U21" s="47">
        <f>+T21*S21/IF($C21="USD",S$32,IF($C21="USX",S$32*100,1))</f>
        <v>0</v>
      </c>
      <c r="V21" s="24">
        <f t="shared" si="37"/>
        <v>0</v>
      </c>
      <c r="W21" s="43">
        <v>0</v>
      </c>
      <c r="X21" s="47">
        <f>+W21*V21/IF($C21="USD",V$32,IF($C21="USX",V$32*100,1))</f>
        <v>0</v>
      </c>
      <c r="Y21" s="10">
        <v>0</v>
      </c>
      <c r="Z21" s="23">
        <f t="shared" si="24"/>
        <v>0</v>
      </c>
      <c r="AA21" s="50">
        <f>+Z21*Y21/IF($C21="USD",Y$32,IF($C21="USX",Y$32*100,1))</f>
        <v>0</v>
      </c>
      <c r="AB21" s="24">
        <f t="shared" si="38"/>
        <v>0</v>
      </c>
      <c r="AC21" s="1">
        <v>0</v>
      </c>
      <c r="AD21" s="50">
        <f>+AC21*AB21/IF($C21="USD",AB$32,IF($C21="USX",AB$32*100,1))</f>
        <v>0</v>
      </c>
      <c r="AE21" s="10">
        <v>0</v>
      </c>
      <c r="AF21" s="23">
        <f t="shared" si="25"/>
        <v>0</v>
      </c>
      <c r="AG21" s="50">
        <f>+AF21*AE21/IF($C21="USD",AE$32,IF($C21="USX",AE$32*100,1))</f>
        <v>0</v>
      </c>
      <c r="AH21" s="24">
        <f t="shared" si="39"/>
        <v>0</v>
      </c>
      <c r="AI21" s="1">
        <v>0</v>
      </c>
      <c r="AJ21" s="50">
        <f>+AI21*AH21/IF($C21="USD",AH$32,IF($C21="USX",AH$32*100,1))</f>
        <v>0</v>
      </c>
      <c r="AK21" s="10">
        <v>0</v>
      </c>
      <c r="AL21" s="23">
        <f t="shared" si="26"/>
        <v>0</v>
      </c>
      <c r="AM21" s="50">
        <f>+AL21*AK21/IF($C21="USD",AK$32,IF($C21="USX",AK$32*100,1))</f>
        <v>0</v>
      </c>
      <c r="AN21" s="24">
        <f t="shared" si="40"/>
        <v>0</v>
      </c>
      <c r="AO21" s="1">
        <v>0</v>
      </c>
      <c r="AP21" s="50">
        <f>+AO21*AN21/IF($C21="USD",AN$32,IF($C21="USX",AN$32*100,1))</f>
        <v>0</v>
      </c>
      <c r="AQ21" s="10">
        <v>0</v>
      </c>
      <c r="AR21" s="23">
        <f t="shared" si="27"/>
        <v>0</v>
      </c>
      <c r="AS21" s="50">
        <f>+AR21*AQ21/IF($C21="USD",AQ$32,IF($C21="USX",AQ$32*100,1))</f>
        <v>0</v>
      </c>
      <c r="AT21" s="24">
        <f t="shared" si="41"/>
        <v>0</v>
      </c>
      <c r="AU21" s="1">
        <v>0</v>
      </c>
      <c r="AV21" s="36">
        <f>+AU21*AT21/IF($C21="USD",AT$32,IF($C21="USX",AT$32*100,1))</f>
        <v>0</v>
      </c>
      <c r="AW21" s="10">
        <v>0</v>
      </c>
      <c r="AX21" s="23">
        <f t="shared" si="28"/>
        <v>0</v>
      </c>
      <c r="AY21" s="36">
        <f>+AX21*AW21/IF($C21="USD",AW$32,IF($C21="USX",AW$32*100,1))</f>
        <v>0</v>
      </c>
      <c r="AZ21" s="24">
        <f t="shared" si="42"/>
        <v>0</v>
      </c>
      <c r="BA21" s="1">
        <v>0</v>
      </c>
      <c r="BB21" s="36">
        <f>+BA21*AZ21/IF($C21="USD",AZ$32,IF($C21="USX",AZ$32*100,1))</f>
        <v>0</v>
      </c>
      <c r="BC21" s="10">
        <v>0</v>
      </c>
      <c r="BD21" s="23">
        <f t="shared" si="29"/>
        <v>0</v>
      </c>
      <c r="BE21" s="36">
        <f>+BD21*BC21/IF($C21="USD",BC$32,IF($C21="USX",BC$32*100,1))</f>
        <v>0</v>
      </c>
      <c r="BF21" s="24">
        <f t="shared" si="43"/>
        <v>0</v>
      </c>
      <c r="BG21" s="1">
        <v>0</v>
      </c>
      <c r="BH21" s="36">
        <f>+BG21*BF21/IF($C21="USD",BF$32,IF($C21="USX",BF$32*100,1))</f>
        <v>0</v>
      </c>
      <c r="BI21" s="10">
        <v>0</v>
      </c>
      <c r="BJ21" s="23">
        <f t="shared" si="30"/>
        <v>0</v>
      </c>
      <c r="BK21" s="36">
        <f>+BJ21*BI21/IF($C21="USD",BI$32,IF($C21="USX",BI$32*100,1))</f>
        <v>0</v>
      </c>
      <c r="BL21" s="24">
        <f t="shared" si="44"/>
        <v>0</v>
      </c>
      <c r="BM21" s="1">
        <v>0</v>
      </c>
      <c r="BN21" s="36">
        <f>+BM21*BL21/IF($C21="USD",BL$32,IF($C21="USX",BL$32*100,1))</f>
        <v>0</v>
      </c>
      <c r="BO21" s="10">
        <v>0</v>
      </c>
      <c r="BP21" s="23">
        <f t="shared" si="31"/>
        <v>0</v>
      </c>
      <c r="BQ21" s="36">
        <f>+BP21*BO21/IF($C21="USD",BO$32,IF($C21="USX",BO$32*100,1))</f>
        <v>0</v>
      </c>
    </row>
    <row r="22" spans="1:69" x14ac:dyDescent="0.15">
      <c r="A22" s="21" t="s">
        <v>74</v>
      </c>
      <c r="B22" s="40" t="s">
        <v>75</v>
      </c>
      <c r="C22" s="40" t="s">
        <v>29</v>
      </c>
      <c r="D22" s="12">
        <v>11.23</v>
      </c>
      <c r="E22" s="43">
        <v>0</v>
      </c>
      <c r="F22" s="47">
        <f>+E22*D22/IF($C22="USD",D$32,IF($C22="USX",D$32*100,1))</f>
        <v>0</v>
      </c>
      <c r="G22" s="44">
        <v>0</v>
      </c>
      <c r="H22" s="23">
        <f>+E22</f>
        <v>0</v>
      </c>
      <c r="I22" s="47">
        <f>+H22*G22/IF($C22="USD",G$32,IF($C22="USX",G$32*100,1))</f>
        <v>0</v>
      </c>
      <c r="J22" s="24">
        <f t="shared" si="11"/>
        <v>0</v>
      </c>
      <c r="K22" s="43">
        <v>0</v>
      </c>
      <c r="L22" s="47">
        <f>+K22*J22/IF($C22="USD",J$32,IF($C22="USX",J$32*100,1))</f>
        <v>0</v>
      </c>
      <c r="M22" s="44">
        <v>0</v>
      </c>
      <c r="N22" s="23">
        <f>+K22</f>
        <v>0</v>
      </c>
      <c r="O22" s="47">
        <f>+N22*M22/IF($C22="USD",M$32,IF($C22="USX",M$32*100,1))</f>
        <v>0</v>
      </c>
      <c r="P22" s="24">
        <f t="shared" si="36"/>
        <v>0</v>
      </c>
      <c r="Q22" s="43"/>
      <c r="R22" s="47">
        <f>+Q22*P22/IF($C22="USD",P$32,IF($C22="USX",P$32*100,1))</f>
        <v>0</v>
      </c>
      <c r="S22" s="44">
        <v>0</v>
      </c>
      <c r="T22" s="23">
        <f>+Q22</f>
        <v>0</v>
      </c>
      <c r="U22" s="47">
        <f>+T22*S22/IF($C22="USD",S$32,IF($C22="USX",S$32*100,1))</f>
        <v>0</v>
      </c>
      <c r="V22" s="24">
        <f t="shared" si="37"/>
        <v>0</v>
      </c>
      <c r="W22" s="43">
        <v>0</v>
      </c>
      <c r="X22" s="47">
        <f>+W22*V22/IF($C22="USD",V$32,IF($C22="USX",V$32*100,1))</f>
        <v>0</v>
      </c>
      <c r="Y22" s="10">
        <v>0</v>
      </c>
      <c r="Z22" s="23">
        <f>+W22</f>
        <v>0</v>
      </c>
      <c r="AA22" s="50">
        <f>+Z22*Y22/IF($C22="USD",Y$32,IF($C22="USX",Y$32*100,1))</f>
        <v>0</v>
      </c>
      <c r="AB22" s="24">
        <f t="shared" si="38"/>
        <v>0</v>
      </c>
      <c r="AC22" s="1">
        <v>0</v>
      </c>
      <c r="AD22" s="50">
        <f>+AC22*AB22/IF($C22="USD",AB$32,IF($C22="USX",AB$32*100,1))</f>
        <v>0</v>
      </c>
      <c r="AE22" s="10">
        <v>0</v>
      </c>
      <c r="AF22" s="23">
        <f>+AC22</f>
        <v>0</v>
      </c>
      <c r="AG22" s="50">
        <f>+AF22*AE22/IF($C22="USD",AE$32,IF($C22="USX",AE$32*100,1))</f>
        <v>0</v>
      </c>
      <c r="AH22" s="24">
        <f t="shared" si="39"/>
        <v>0</v>
      </c>
      <c r="AI22" s="1">
        <v>0</v>
      </c>
      <c r="AJ22" s="50">
        <f>+AI22*AH22/IF($C22="USD",AH$32,IF($C22="USX",AH$32*100,1))</f>
        <v>0</v>
      </c>
      <c r="AK22" s="10">
        <v>0</v>
      </c>
      <c r="AL22" s="23">
        <f>+AI22</f>
        <v>0</v>
      </c>
      <c r="AM22" s="50">
        <f>+AL22*AK22/IF($C22="USD",AK$32,IF($C22="USX",AK$32*100,1))</f>
        <v>0</v>
      </c>
      <c r="AN22" s="24">
        <f t="shared" si="40"/>
        <v>0</v>
      </c>
      <c r="AO22" s="1">
        <v>0</v>
      </c>
      <c r="AP22" s="50">
        <f>+AO22*AN22/IF($C22="USD",AN$32,IF($C22="USX",AN$32*100,1))</f>
        <v>0</v>
      </c>
      <c r="AQ22" s="10">
        <v>0</v>
      </c>
      <c r="AR22" s="23">
        <f>+AO22</f>
        <v>0</v>
      </c>
      <c r="AS22" s="50">
        <f>+AR22*AQ22/IF($C22="USD",AQ$32,IF($C22="USX",AQ$32*100,1))</f>
        <v>0</v>
      </c>
      <c r="AT22" s="24">
        <f t="shared" si="41"/>
        <v>0</v>
      </c>
      <c r="AU22" s="1">
        <v>0</v>
      </c>
      <c r="AV22" s="36">
        <f>+AU22*AT22/IF($C22="USD",AT$32,IF($C22="USX",AT$32*100,1))</f>
        <v>0</v>
      </c>
      <c r="AW22" s="10">
        <v>0</v>
      </c>
      <c r="AX22" s="23">
        <f>+AU22</f>
        <v>0</v>
      </c>
      <c r="AY22" s="36">
        <f>+AX22*AW22/IF($C22="USD",AW$32,IF($C22="USX",AW$32*100,1))</f>
        <v>0</v>
      </c>
      <c r="AZ22" s="24">
        <f t="shared" si="42"/>
        <v>0</v>
      </c>
      <c r="BA22" s="1">
        <v>0</v>
      </c>
      <c r="BB22" s="36">
        <f>+BA22*AZ22/IF($C22="USD",AZ$32,IF($C22="USX",AZ$32*100,1))</f>
        <v>0</v>
      </c>
      <c r="BC22" s="10">
        <v>0</v>
      </c>
      <c r="BD22" s="23">
        <f>+BA22</f>
        <v>0</v>
      </c>
      <c r="BE22" s="36">
        <f>+BD22*BC22/IF($C22="USD",BC$32,IF($C22="USX",BC$32*100,1))</f>
        <v>0</v>
      </c>
      <c r="BF22" s="24">
        <f t="shared" si="43"/>
        <v>0</v>
      </c>
      <c r="BG22" s="1">
        <v>0</v>
      </c>
      <c r="BH22" s="36">
        <f>+BG22*BF22/IF($C22="USD",BF$32,IF($C22="USX",BF$32*100,1))</f>
        <v>0</v>
      </c>
      <c r="BI22" s="10">
        <v>0</v>
      </c>
      <c r="BJ22" s="23">
        <f>+BG22</f>
        <v>0</v>
      </c>
      <c r="BK22" s="36">
        <f>+BJ22*BI22/IF($C22="USD",BI$32,IF($C22="USX",BI$32*100,1))</f>
        <v>0</v>
      </c>
      <c r="BL22" s="24">
        <f t="shared" si="44"/>
        <v>0</v>
      </c>
      <c r="BM22" s="1">
        <v>0</v>
      </c>
      <c r="BN22" s="36">
        <f>+BM22*BL22/IF($C22="USD",BL$32,IF($C22="USX",BL$32*100,1))</f>
        <v>0</v>
      </c>
      <c r="BO22" s="10">
        <v>0</v>
      </c>
      <c r="BP22" s="23">
        <f>+BM22</f>
        <v>0</v>
      </c>
      <c r="BQ22" s="36">
        <f>+BP22*BO22/IF($C22="USD",BO$32,IF($C22="USX",BO$32*100,1))</f>
        <v>0</v>
      </c>
    </row>
    <row r="23" spans="1:69" x14ac:dyDescent="0.15">
      <c r="A23" s="25" t="s">
        <v>76</v>
      </c>
      <c r="B23" s="41" t="s">
        <v>77</v>
      </c>
      <c r="C23" s="41" t="s">
        <v>29</v>
      </c>
      <c r="D23" s="12">
        <v>157.4</v>
      </c>
      <c r="E23" s="43">
        <v>0</v>
      </c>
      <c r="F23" s="47">
        <f>+E23*D23/IF($C23="USD",D$32,IF($C23="USX",D$32*100,1))</f>
        <v>0</v>
      </c>
      <c r="G23" s="44">
        <v>0</v>
      </c>
      <c r="H23" s="27">
        <f t="shared" ref="H23:H31" si="45">+E23</f>
        <v>0</v>
      </c>
      <c r="I23" s="47">
        <f>+H23*G23/IF($C23="USD",G$32,IF($C23="USX",G$32*100,1))</f>
        <v>0</v>
      </c>
      <c r="J23" s="24">
        <f t="shared" si="11"/>
        <v>0</v>
      </c>
      <c r="K23" s="43">
        <v>0</v>
      </c>
      <c r="L23" s="47">
        <f>+K23*J23/IF($C23="USD",J$32,IF($C23="USX",J$32*100,1))</f>
        <v>0</v>
      </c>
      <c r="M23" s="44">
        <v>0</v>
      </c>
      <c r="N23" s="27">
        <f t="shared" ref="N23:N25" si="46">+K23</f>
        <v>0</v>
      </c>
      <c r="O23" s="47">
        <f>+N23*M23/IF($C23="USD",M$32,IF($C23="USX",M$32*100,1))</f>
        <v>0</v>
      </c>
      <c r="P23" s="24">
        <f t="shared" si="36"/>
        <v>0</v>
      </c>
      <c r="Q23" s="43"/>
      <c r="R23" s="47">
        <f>+Q23*P23/IF($C23="USD",P$32,IF($C23="USX",P$32*100,1))</f>
        <v>0</v>
      </c>
      <c r="S23" s="44">
        <v>0</v>
      </c>
      <c r="T23" s="27">
        <f t="shared" ref="T23:T25" si="47">+Q23</f>
        <v>0</v>
      </c>
      <c r="U23" s="47">
        <f>+T23*S23/IF($C23="USD",S$32,IF($C23="USX",S$32*100,1))</f>
        <v>0</v>
      </c>
      <c r="V23" s="24">
        <f t="shared" si="37"/>
        <v>0</v>
      </c>
      <c r="W23" s="43">
        <v>0</v>
      </c>
      <c r="X23" s="47">
        <f>+W23*V23/IF($C23="USD",V$32,IF($C23="USX",V$32*100,1))</f>
        <v>0</v>
      </c>
      <c r="Y23" s="10">
        <v>0</v>
      </c>
      <c r="Z23" s="27">
        <f t="shared" ref="Z23:Z25" si="48">+W23</f>
        <v>0</v>
      </c>
      <c r="AA23" s="50">
        <f>+Z23*Y23/IF($C23="USD",Y$32,IF($C23="USX",Y$32*100,1))</f>
        <v>0</v>
      </c>
      <c r="AB23" s="24">
        <f t="shared" si="38"/>
        <v>0</v>
      </c>
      <c r="AC23" s="1">
        <v>0</v>
      </c>
      <c r="AD23" s="50">
        <f>+AC23*AB23/IF($C23="USD",AB$32,IF($C23="USX",AB$32*100,1))</f>
        <v>0</v>
      </c>
      <c r="AE23" s="10">
        <v>0</v>
      </c>
      <c r="AF23" s="27">
        <f t="shared" ref="AF23:AF25" si="49">+AC23</f>
        <v>0</v>
      </c>
      <c r="AG23" s="50">
        <f>+AF23*AE23/IF($C23="USD",AE$32,IF($C23="USX",AE$32*100,1))</f>
        <v>0</v>
      </c>
      <c r="AH23" s="24">
        <f t="shared" si="39"/>
        <v>0</v>
      </c>
      <c r="AI23" s="1">
        <v>0</v>
      </c>
      <c r="AJ23" s="50">
        <f>+AI23*AH23/IF($C23="USD",AH$32,IF($C23="USX",AH$32*100,1))</f>
        <v>0</v>
      </c>
      <c r="AK23" s="10">
        <v>0</v>
      </c>
      <c r="AL23" s="27">
        <f t="shared" ref="AL23:AL25" si="50">+AI23</f>
        <v>0</v>
      </c>
      <c r="AM23" s="50">
        <f>+AL23*AK23/IF($C23="USD",AK$32,IF($C23="USX",AK$32*100,1))</f>
        <v>0</v>
      </c>
      <c r="AN23" s="24">
        <f t="shared" si="40"/>
        <v>0</v>
      </c>
      <c r="AO23" s="1">
        <v>0</v>
      </c>
      <c r="AP23" s="50">
        <f>+AO23*AN23/IF($C23="USD",AN$32,IF($C23="USX",AN$32*100,1))</f>
        <v>0</v>
      </c>
      <c r="AQ23" s="10">
        <v>0</v>
      </c>
      <c r="AR23" s="27">
        <f t="shared" ref="AR23:AR25" si="51">+AO23</f>
        <v>0</v>
      </c>
      <c r="AS23" s="50">
        <f>+AR23*AQ23/IF($C23="USD",AQ$32,IF($C23="USX",AQ$32*100,1))</f>
        <v>0</v>
      </c>
      <c r="AT23" s="24">
        <f t="shared" si="41"/>
        <v>0</v>
      </c>
      <c r="AU23" s="1">
        <v>0</v>
      </c>
      <c r="AV23" s="36">
        <f>+AU23*AT23/IF($C23="USD",AT$32,IF($C23="USX",AT$32*100,1))</f>
        <v>0</v>
      </c>
      <c r="AW23" s="10">
        <v>0</v>
      </c>
      <c r="AX23" s="27">
        <f t="shared" ref="AX23:AX25" si="52">+AU23</f>
        <v>0</v>
      </c>
      <c r="AY23" s="36">
        <f>+AX23*AW23/IF($C23="USD",AW$32,IF($C23="USX",AW$32*100,1))</f>
        <v>0</v>
      </c>
      <c r="AZ23" s="24">
        <f t="shared" si="42"/>
        <v>0</v>
      </c>
      <c r="BA23" s="1">
        <v>0</v>
      </c>
      <c r="BB23" s="36">
        <f>+BA23*AZ23/IF($C23="USD",AZ$32,IF($C23="USX",AZ$32*100,1))</f>
        <v>0</v>
      </c>
      <c r="BC23" s="10">
        <v>0</v>
      </c>
      <c r="BD23" s="27">
        <f t="shared" ref="BD23:BD25" si="53">+BA23</f>
        <v>0</v>
      </c>
      <c r="BE23" s="36">
        <f>+BD23*BC23/IF($C23="USD",BC$32,IF($C23="USX",BC$32*100,1))</f>
        <v>0</v>
      </c>
      <c r="BF23" s="24">
        <f t="shared" si="43"/>
        <v>0</v>
      </c>
      <c r="BG23" s="1">
        <v>0</v>
      </c>
      <c r="BH23" s="36">
        <f>+BG23*BF23/IF($C23="USD",BF$32,IF($C23="USX",BF$32*100,1))</f>
        <v>0</v>
      </c>
      <c r="BI23" s="10">
        <v>0</v>
      </c>
      <c r="BJ23" s="27">
        <f t="shared" ref="BJ23:BJ25" si="54">+BG23</f>
        <v>0</v>
      </c>
      <c r="BK23" s="36">
        <f>+BJ23*BI23/IF($C23="USD",BI$32,IF($C23="USX",BI$32*100,1))</f>
        <v>0</v>
      </c>
      <c r="BL23" s="24">
        <f t="shared" si="44"/>
        <v>0</v>
      </c>
      <c r="BM23" s="1">
        <v>0</v>
      </c>
      <c r="BN23" s="36">
        <f>+BM23*BL23/IF($C23="USD",BL$32,IF($C23="USX",BL$32*100,1))</f>
        <v>0</v>
      </c>
      <c r="BO23" s="10">
        <v>0</v>
      </c>
      <c r="BP23" s="27">
        <f t="shared" ref="BP23:BP25" si="55">+BM23</f>
        <v>0</v>
      </c>
      <c r="BQ23" s="36">
        <f>+BP23*BO23/IF($C23="USD",BO$32,IF($C23="USX",BO$32*100,1))</f>
        <v>0</v>
      </c>
    </row>
    <row r="24" spans="1:69" x14ac:dyDescent="0.15">
      <c r="A24" s="28" t="s">
        <v>98</v>
      </c>
      <c r="B24" s="42" t="s">
        <v>99</v>
      </c>
      <c r="C24" s="42" t="s">
        <v>29</v>
      </c>
      <c r="D24" s="12">
        <v>109.44</v>
      </c>
      <c r="E24" s="43">
        <v>0</v>
      </c>
      <c r="F24" s="48">
        <f>+E24*D24/IF($C24="USD",D$32,IF($C24="USX",D$32*100,1))</f>
        <v>0</v>
      </c>
      <c r="G24" s="44">
        <v>0</v>
      </c>
      <c r="H24" s="29">
        <f t="shared" si="45"/>
        <v>0</v>
      </c>
      <c r="I24" s="48">
        <f>+H24*G24/IF($C24="USD",G$32,IF($C24="USX",G$32*100,1))</f>
        <v>0</v>
      </c>
      <c r="J24" s="30">
        <f t="shared" si="11"/>
        <v>0</v>
      </c>
      <c r="K24" s="43">
        <v>0</v>
      </c>
      <c r="L24" s="48">
        <f>+K24*J24/IF($C24="USD",J$32,IF($C24="USX",J$32*100,1))</f>
        <v>0</v>
      </c>
      <c r="M24" s="44">
        <v>0</v>
      </c>
      <c r="N24" s="29">
        <f t="shared" si="46"/>
        <v>0</v>
      </c>
      <c r="O24" s="48">
        <f>+N24*M24/IF($C24="USD",M$32,IF($C24="USX",M$32*100,1))</f>
        <v>0</v>
      </c>
      <c r="P24" s="30">
        <f t="shared" si="36"/>
        <v>0</v>
      </c>
      <c r="Q24" s="43"/>
      <c r="R24" s="48">
        <f>+Q24*P24/IF($C24="USD",P$32,IF($C24="USX",P$32*100,1))</f>
        <v>0</v>
      </c>
      <c r="S24" s="44">
        <v>0</v>
      </c>
      <c r="T24" s="29">
        <f t="shared" si="47"/>
        <v>0</v>
      </c>
      <c r="U24" s="48">
        <f>+T24*S24/IF($C24="USD",S$32,IF($C24="USX",S$32*100,1))</f>
        <v>0</v>
      </c>
      <c r="V24" s="30">
        <f t="shared" si="37"/>
        <v>0</v>
      </c>
      <c r="W24" s="43">
        <v>0</v>
      </c>
      <c r="X24" s="48">
        <f>+W24*V24/IF($C24="USD",V$32,IF($C24="USX",V$32*100,1))</f>
        <v>0</v>
      </c>
      <c r="Y24" s="10">
        <v>0</v>
      </c>
      <c r="Z24" s="29">
        <f t="shared" si="48"/>
        <v>0</v>
      </c>
      <c r="AA24" s="51">
        <f>+Z24*Y24/IF($C24="USD",Y$32,IF($C24="USX",Y$32*100,1))</f>
        <v>0</v>
      </c>
      <c r="AB24" s="30">
        <f t="shared" si="38"/>
        <v>0</v>
      </c>
      <c r="AC24" s="1">
        <v>0</v>
      </c>
      <c r="AD24" s="51">
        <f>+AC24*AB24/IF($C24="USD",AB$32,IF($C24="USX",AB$32*100,1))</f>
        <v>0</v>
      </c>
      <c r="AE24" s="10">
        <v>0</v>
      </c>
      <c r="AF24" s="29">
        <f t="shared" si="49"/>
        <v>0</v>
      </c>
      <c r="AG24" s="51">
        <f>+AF24*AE24/IF($C24="USD",AE$32,IF($C24="USX",AE$32*100,1))</f>
        <v>0</v>
      </c>
      <c r="AH24" s="30">
        <f t="shared" si="39"/>
        <v>0</v>
      </c>
      <c r="AI24" s="1">
        <v>0</v>
      </c>
      <c r="AJ24" s="51">
        <f>+AI24*AH24/IF($C24="USD",AH$32,IF($C24="USX",AH$32*100,1))</f>
        <v>0</v>
      </c>
      <c r="AK24" s="10">
        <v>0</v>
      </c>
      <c r="AL24" s="29">
        <f t="shared" si="50"/>
        <v>0</v>
      </c>
      <c r="AM24" s="51">
        <f>+AL24*AK24/IF($C24="USD",AK$32,IF($C24="USX",AK$32*100,1))</f>
        <v>0</v>
      </c>
      <c r="AN24" s="30">
        <f t="shared" si="40"/>
        <v>0</v>
      </c>
      <c r="AO24" s="1">
        <v>0</v>
      </c>
      <c r="AP24" s="51">
        <f>+AO24*AN24/IF($C24="USD",AN$32,IF($C24="USX",AN$32*100,1))</f>
        <v>0</v>
      </c>
      <c r="AQ24" s="10">
        <v>0</v>
      </c>
      <c r="AR24" s="29">
        <f t="shared" si="51"/>
        <v>0</v>
      </c>
      <c r="AS24" s="51">
        <f>+AR24*AQ24/IF($C24="USD",AQ$32,IF($C24="USX",AQ$32*100,1))</f>
        <v>0</v>
      </c>
      <c r="AT24" s="30">
        <f t="shared" si="41"/>
        <v>0</v>
      </c>
      <c r="AU24" s="1">
        <v>0</v>
      </c>
      <c r="AV24" s="37">
        <f>+AU24*AT24/IF($C24="USD",AT$32,IF($C24="USX",AT$32*100,1))</f>
        <v>0</v>
      </c>
      <c r="AW24" s="10">
        <v>0</v>
      </c>
      <c r="AX24" s="29">
        <f t="shared" si="52"/>
        <v>0</v>
      </c>
      <c r="AY24" s="37">
        <f>+AX24*AW24/IF($C24="USD",AW$32,IF($C24="USX",AW$32*100,1))</f>
        <v>0</v>
      </c>
      <c r="AZ24" s="30">
        <f t="shared" si="42"/>
        <v>0</v>
      </c>
      <c r="BA24" s="1">
        <v>0</v>
      </c>
      <c r="BB24" s="37">
        <f>+BA24*AZ24/IF($C24="USD",AZ$32,IF($C24="USX",AZ$32*100,1))</f>
        <v>0</v>
      </c>
      <c r="BC24" s="10">
        <v>0</v>
      </c>
      <c r="BD24" s="29">
        <f t="shared" si="53"/>
        <v>0</v>
      </c>
      <c r="BE24" s="37">
        <f>+BD24*BC24/IF($C24="USD",BC$32,IF($C24="USX",BC$32*100,1))</f>
        <v>0</v>
      </c>
      <c r="BF24" s="30">
        <f t="shared" si="43"/>
        <v>0</v>
      </c>
      <c r="BG24" s="1">
        <v>0</v>
      </c>
      <c r="BH24" s="37">
        <f>+BG24*BF24/IF($C24="USD",BF$32,IF($C24="USX",BF$32*100,1))</f>
        <v>0</v>
      </c>
      <c r="BI24" s="10">
        <v>0</v>
      </c>
      <c r="BJ24" s="29">
        <f t="shared" si="54"/>
        <v>0</v>
      </c>
      <c r="BK24" s="37">
        <f>+BJ24*BI24/IF($C24="USD",BI$32,IF($C24="USX",BI$32*100,1))</f>
        <v>0</v>
      </c>
      <c r="BL24" s="30">
        <f t="shared" si="44"/>
        <v>0</v>
      </c>
      <c r="BM24" s="1">
        <v>0</v>
      </c>
      <c r="BN24" s="37">
        <f>+BM24*BL24/IF($C24="USD",BL$32,IF($C24="USX",BL$32*100,1))</f>
        <v>0</v>
      </c>
      <c r="BO24" s="10">
        <v>0</v>
      </c>
      <c r="BP24" s="29">
        <f t="shared" si="55"/>
        <v>0</v>
      </c>
      <c r="BQ24" s="37">
        <f>+BP24*BO24/IF($C24="USD",BO$32,IF($C24="USX",BO$32*100,1))</f>
        <v>0</v>
      </c>
    </row>
    <row r="25" spans="1:69" x14ac:dyDescent="0.15">
      <c r="A25" s="25" t="s">
        <v>100</v>
      </c>
      <c r="B25" s="41" t="s">
        <v>101</v>
      </c>
      <c r="C25" s="41" t="s">
        <v>3</v>
      </c>
      <c r="D25" s="12">
        <v>3459</v>
      </c>
      <c r="E25" s="43">
        <v>0</v>
      </c>
      <c r="F25" s="49">
        <f>+E25*D25/IF($C25="USD",D$32,IF($C25="USX",D$32*100,1))</f>
        <v>0</v>
      </c>
      <c r="G25" s="44">
        <v>0</v>
      </c>
      <c r="H25" s="27">
        <f t="shared" si="45"/>
        <v>0</v>
      </c>
      <c r="I25" s="49" t="e">
        <f>+H25*G25/IF($C25="USD",G$32,IF($C25="USX",G$32*100,1))</f>
        <v>#DIV/0!</v>
      </c>
      <c r="J25" s="31">
        <f t="shared" si="11"/>
        <v>0</v>
      </c>
      <c r="K25" s="43">
        <v>0</v>
      </c>
      <c r="L25" s="49" t="e">
        <f>+K25*J25/IF($C25="USD",J$32,IF($C25="USX",J$32*100,1))</f>
        <v>#DIV/0!</v>
      </c>
      <c r="M25" s="44">
        <v>0</v>
      </c>
      <c r="N25" s="27">
        <f t="shared" si="46"/>
        <v>0</v>
      </c>
      <c r="O25" s="49" t="e">
        <f>+N25*M25/IF($C25="USD",M$32,IF($C25="USX",M$32*100,1))</f>
        <v>#DIV/0!</v>
      </c>
      <c r="P25" s="31">
        <f t="shared" si="36"/>
        <v>0</v>
      </c>
      <c r="Q25" s="43"/>
      <c r="R25" s="49" t="e">
        <f>+Q25*P25/IF($C25="USD",P$32,IF($C25="USX",P$32*100,1))</f>
        <v>#DIV/0!</v>
      </c>
      <c r="S25" s="44">
        <v>0</v>
      </c>
      <c r="T25" s="27">
        <f t="shared" si="47"/>
        <v>0</v>
      </c>
      <c r="U25" s="49" t="e">
        <f>+T25*S25/IF($C25="USD",S$32,IF($C25="USX",S$32*100,1))</f>
        <v>#DIV/0!</v>
      </c>
      <c r="V25" s="31">
        <f t="shared" si="37"/>
        <v>0</v>
      </c>
      <c r="W25" s="43">
        <v>0</v>
      </c>
      <c r="X25" s="49" t="e">
        <f>+W25*V25/IF($C25="USD",V$32,IF($C25="USX",V$32*100,1))</f>
        <v>#DIV/0!</v>
      </c>
      <c r="Y25" s="10">
        <v>0</v>
      </c>
      <c r="Z25" s="27">
        <f t="shared" si="48"/>
        <v>0</v>
      </c>
      <c r="AA25" s="52" t="e">
        <f>+Z25*Y25/IF($C25="USD",Y$32,IF($C25="USX",Y$32*100,1))</f>
        <v>#DIV/0!</v>
      </c>
      <c r="AB25" s="31">
        <f t="shared" si="38"/>
        <v>0</v>
      </c>
      <c r="AC25" s="1">
        <v>0</v>
      </c>
      <c r="AD25" s="52" t="e">
        <f>+AC25*AB25/IF($C25="USD",AB$32,IF($C25="USX",AB$32*100,1))</f>
        <v>#DIV/0!</v>
      </c>
      <c r="AE25" s="10">
        <v>0</v>
      </c>
      <c r="AF25" s="27">
        <f t="shared" si="49"/>
        <v>0</v>
      </c>
      <c r="AG25" s="52" t="e">
        <f>+AF25*AE25/IF($C25="USD",AE$32,IF($C25="USX",AE$32*100,1))</f>
        <v>#DIV/0!</v>
      </c>
      <c r="AH25" s="31">
        <f t="shared" si="39"/>
        <v>0</v>
      </c>
      <c r="AI25" s="1">
        <v>0</v>
      </c>
      <c r="AJ25" s="52" t="e">
        <f>+AI25*AH25/IF($C25="USD",AH$32,IF($C25="USX",AH$32*100,1))</f>
        <v>#DIV/0!</v>
      </c>
      <c r="AK25" s="10">
        <v>0</v>
      </c>
      <c r="AL25" s="27">
        <f t="shared" si="50"/>
        <v>0</v>
      </c>
      <c r="AM25" s="52" t="e">
        <f>+AL25*AK25/IF($C25="USD",AK$32,IF($C25="USX",AK$32*100,1))</f>
        <v>#DIV/0!</v>
      </c>
      <c r="AN25" s="31">
        <f t="shared" si="40"/>
        <v>0</v>
      </c>
      <c r="AO25" s="1">
        <v>0</v>
      </c>
      <c r="AP25" s="52" t="e">
        <f>+AO25*AN25/IF($C25="USD",AN$32,IF($C25="USX",AN$32*100,1))</f>
        <v>#DIV/0!</v>
      </c>
      <c r="AQ25" s="10">
        <v>0</v>
      </c>
      <c r="AR25" s="27">
        <f t="shared" si="51"/>
        <v>0</v>
      </c>
      <c r="AS25" s="52" t="e">
        <f>+AR25*AQ25/IF($C25="USD",AQ$32,IF($C25="USX",AQ$32*100,1))</f>
        <v>#DIV/0!</v>
      </c>
      <c r="AT25" s="31">
        <f t="shared" si="41"/>
        <v>0</v>
      </c>
      <c r="AU25" s="1">
        <v>0</v>
      </c>
      <c r="AV25" s="38" t="e">
        <f>+AU25*AT25/IF($C25="USD",AT$32,IF($C25="USX",AT$32*100,1))</f>
        <v>#DIV/0!</v>
      </c>
      <c r="AW25" s="10">
        <v>0</v>
      </c>
      <c r="AX25" s="27">
        <f t="shared" si="52"/>
        <v>0</v>
      </c>
      <c r="AY25" s="38">
        <f>+AX25*AW25/IF($C25="USD",AW$32,IF($C25="USX",AW$32*100,1))</f>
        <v>0</v>
      </c>
      <c r="AZ25" s="31">
        <f t="shared" si="42"/>
        <v>0</v>
      </c>
      <c r="BA25" s="1">
        <v>0</v>
      </c>
      <c r="BB25" s="38">
        <f>+BA25*AZ25/IF($C25="USD",AZ$32,IF($C25="USX",AZ$32*100,1))</f>
        <v>0</v>
      </c>
      <c r="BC25" s="10">
        <v>0</v>
      </c>
      <c r="BD25" s="27">
        <f t="shared" si="53"/>
        <v>0</v>
      </c>
      <c r="BE25" s="38" t="e">
        <f>+BD25*BC25/IF($C25="USD",BC$32,IF($C25="USX",BC$32*100,1))</f>
        <v>#DIV/0!</v>
      </c>
      <c r="BF25" s="31">
        <f t="shared" si="43"/>
        <v>0</v>
      </c>
      <c r="BG25" s="1">
        <v>0</v>
      </c>
      <c r="BH25" s="38" t="e">
        <f>+BG25*BF25/IF($C25="USD",BF$32,IF($C25="USX",BF$32*100,1))</f>
        <v>#DIV/0!</v>
      </c>
      <c r="BI25" s="10">
        <v>0</v>
      </c>
      <c r="BJ25" s="27">
        <f t="shared" si="54"/>
        <v>0</v>
      </c>
      <c r="BK25" s="38" t="e">
        <f>+BJ25*BI25/IF($C25="USD",BI$32,IF($C25="USX",BI$32*100,1))</f>
        <v>#DIV/0!</v>
      </c>
      <c r="BL25" s="31">
        <f t="shared" si="44"/>
        <v>0</v>
      </c>
      <c r="BM25" s="1">
        <v>0</v>
      </c>
      <c r="BN25" s="38" t="e">
        <f>+BM25*BL25/IF($C25="USD",BL$32,IF($C25="USX",BL$32*100,1))</f>
        <v>#DIV/0!</v>
      </c>
      <c r="BO25" s="10">
        <v>0</v>
      </c>
      <c r="BP25" s="27">
        <f t="shared" si="55"/>
        <v>0</v>
      </c>
      <c r="BQ25" s="38" t="e">
        <f>+BP25*BO25/IF($C25="USD",BO$32,IF($C25="USX",BO$32*100,1))</f>
        <v>#DIV/0!</v>
      </c>
    </row>
    <row r="26" spans="1:69" x14ac:dyDescent="0.15">
      <c r="A26" s="21" t="s">
        <v>78</v>
      </c>
      <c r="B26" s="40" t="s">
        <v>79</v>
      </c>
      <c r="C26" s="40" t="s">
        <v>29</v>
      </c>
      <c r="D26" s="12">
        <v>108.54</v>
      </c>
      <c r="E26" s="43">
        <v>0</v>
      </c>
      <c r="F26" s="47">
        <f>+E26*D26/IF($C26="USD",D$32,IF($C26="USX",D$32*100,1))</f>
        <v>0</v>
      </c>
      <c r="G26" s="44">
        <v>0</v>
      </c>
      <c r="H26" s="23">
        <f>+E26</f>
        <v>0</v>
      </c>
      <c r="I26" s="47">
        <f>+H26*G26/IF($C26="USD",G$32,IF($C26="USX",G$32*100,1))</f>
        <v>0</v>
      </c>
      <c r="J26" s="24">
        <f t="shared" si="11"/>
        <v>0</v>
      </c>
      <c r="K26" s="43">
        <v>0</v>
      </c>
      <c r="L26" s="47">
        <f>+K26*J26/IF($C26="USD",J$32,IF($C26="USX",J$32*100,1))</f>
        <v>0</v>
      </c>
      <c r="M26" s="44">
        <v>0</v>
      </c>
      <c r="N26" s="23">
        <f>+K26</f>
        <v>0</v>
      </c>
      <c r="O26" s="47">
        <f>+N26*M26/IF($C26="USD",M$32,IF($C26="USX",M$32*100,1))</f>
        <v>0</v>
      </c>
      <c r="P26" s="24">
        <f t="shared" si="36"/>
        <v>0</v>
      </c>
      <c r="Q26" s="43"/>
      <c r="R26" s="47">
        <f>+Q26*P26/IF($C26="USD",P$32,IF($C26="USX",P$32*100,1))</f>
        <v>0</v>
      </c>
      <c r="S26" s="44">
        <v>0</v>
      </c>
      <c r="T26" s="23">
        <f>+Q26</f>
        <v>0</v>
      </c>
      <c r="U26" s="47">
        <f>+T26*S26/IF($C26="USD",S$32,IF($C26="USX",S$32*100,1))</f>
        <v>0</v>
      </c>
      <c r="V26" s="24">
        <f t="shared" si="37"/>
        <v>0</v>
      </c>
      <c r="W26" s="43">
        <v>0</v>
      </c>
      <c r="X26" s="47">
        <f>+W26*V26/IF($C26="USD",V$32,IF($C26="USX",V$32*100,1))</f>
        <v>0</v>
      </c>
      <c r="Y26" s="10">
        <v>0</v>
      </c>
      <c r="Z26" s="23">
        <f>+W26</f>
        <v>0</v>
      </c>
      <c r="AA26" s="50">
        <f>+Z26*Y26/IF($C26="USD",Y$32,IF($C26="USX",Y$32*100,1))</f>
        <v>0</v>
      </c>
      <c r="AB26" s="24">
        <f t="shared" si="38"/>
        <v>0</v>
      </c>
      <c r="AC26" s="1">
        <v>0</v>
      </c>
      <c r="AD26" s="50">
        <f>+AC26*AB26/IF($C26="USD",AB$32,IF($C26="USX",AB$32*100,1))</f>
        <v>0</v>
      </c>
      <c r="AE26" s="10">
        <v>0</v>
      </c>
      <c r="AF26" s="23">
        <f>+AC26</f>
        <v>0</v>
      </c>
      <c r="AG26" s="50">
        <f>+AF26*AE26/IF($C26="USD",AE$32,IF($C26="USX",AE$32*100,1))</f>
        <v>0</v>
      </c>
      <c r="AH26" s="24">
        <f t="shared" si="39"/>
        <v>0</v>
      </c>
      <c r="AI26" s="1">
        <v>0</v>
      </c>
      <c r="AJ26" s="50">
        <f>+AI26*AH26/IF($C26="USD",AH$32,IF($C26="USX",AH$32*100,1))</f>
        <v>0</v>
      </c>
      <c r="AK26" s="10">
        <v>0</v>
      </c>
      <c r="AL26" s="23">
        <f>+AI26</f>
        <v>0</v>
      </c>
      <c r="AM26" s="50">
        <f>+AL26*AK26/IF($C26="USD",AK$32,IF($C26="USX",AK$32*100,1))</f>
        <v>0</v>
      </c>
      <c r="AN26" s="24">
        <f t="shared" si="40"/>
        <v>0</v>
      </c>
      <c r="AO26" s="1">
        <v>0</v>
      </c>
      <c r="AP26" s="50">
        <f>+AO26*AN26/IF($C26="USD",AN$32,IF($C26="USX",AN$32*100,1))</f>
        <v>0</v>
      </c>
      <c r="AQ26" s="10">
        <v>0</v>
      </c>
      <c r="AR26" s="23">
        <f>+AO26</f>
        <v>0</v>
      </c>
      <c r="AS26" s="50">
        <f>+AR26*AQ26/IF($C26="USD",AQ$32,IF($C26="USX",AQ$32*100,1))</f>
        <v>0</v>
      </c>
      <c r="AT26" s="24">
        <f t="shared" si="41"/>
        <v>0</v>
      </c>
      <c r="AU26" s="1">
        <v>0</v>
      </c>
      <c r="AV26" s="36">
        <f>+AU26*AT26/IF($C26="USD",AT$32,IF($C26="USX",AT$32*100,1))</f>
        <v>0</v>
      </c>
      <c r="AW26" s="10">
        <v>0</v>
      </c>
      <c r="AX26" s="23">
        <f>+AU26</f>
        <v>0</v>
      </c>
      <c r="AY26" s="36">
        <f>+AX26*AW26/IF($C26="USD",AW$32,IF($C26="USX",AW$32*100,1))</f>
        <v>0</v>
      </c>
      <c r="AZ26" s="24">
        <f t="shared" si="42"/>
        <v>0</v>
      </c>
      <c r="BA26" s="1">
        <v>0</v>
      </c>
      <c r="BB26" s="36">
        <f>+BA26*AZ26/IF($C26="USD",AZ$32,IF($C26="USX",AZ$32*100,1))</f>
        <v>0</v>
      </c>
      <c r="BC26" s="10">
        <v>0</v>
      </c>
      <c r="BD26" s="23">
        <f>+BA26</f>
        <v>0</v>
      </c>
      <c r="BE26" s="36">
        <f>+BD26*BC26/IF($C26="USD",BC$32,IF($C26="USX",BC$32*100,1))</f>
        <v>0</v>
      </c>
      <c r="BF26" s="24">
        <f t="shared" si="43"/>
        <v>0</v>
      </c>
      <c r="BG26" s="1">
        <v>0</v>
      </c>
      <c r="BH26" s="36">
        <f>+BG26*BF26/IF($C26="USD",BF$32,IF($C26="USX",BF$32*100,1))</f>
        <v>0</v>
      </c>
      <c r="BI26" s="10">
        <v>0</v>
      </c>
      <c r="BJ26" s="23">
        <f>+BG26</f>
        <v>0</v>
      </c>
      <c r="BK26" s="36">
        <f>+BJ26*BI26/IF($C26="USD",BI$32,IF($C26="USX",BI$32*100,1))</f>
        <v>0</v>
      </c>
      <c r="BL26" s="24">
        <f t="shared" si="44"/>
        <v>0</v>
      </c>
      <c r="BM26" s="1">
        <v>0</v>
      </c>
      <c r="BN26" s="36">
        <f>+BM26*BL26/IF($C26="USD",BL$32,IF($C26="USX",BL$32*100,1))</f>
        <v>0</v>
      </c>
      <c r="BO26" s="10">
        <v>0</v>
      </c>
      <c r="BP26" s="23">
        <f>+BM26</f>
        <v>0</v>
      </c>
      <c r="BQ26" s="36">
        <f>+BP26*BO26/IF($C26="USD",BO$32,IF($C26="USX",BO$32*100,1))</f>
        <v>0</v>
      </c>
    </row>
    <row r="27" spans="1:69" x14ac:dyDescent="0.15">
      <c r="A27" s="21" t="s">
        <v>80</v>
      </c>
      <c r="B27" s="40" t="s">
        <v>81</v>
      </c>
      <c r="C27" s="40" t="s">
        <v>29</v>
      </c>
      <c r="D27" s="12">
        <v>129.61000000000001</v>
      </c>
      <c r="E27" s="43">
        <v>0</v>
      </c>
      <c r="F27" s="47">
        <f>+E27*D27/IF($C27="USD",D$32,IF($C27="USX",D$32*100,1))</f>
        <v>0</v>
      </c>
      <c r="G27" s="44">
        <v>0</v>
      </c>
      <c r="H27" s="23">
        <f t="shared" si="45"/>
        <v>0</v>
      </c>
      <c r="I27" s="47">
        <f>+H27*G27/IF($C27="USD",G$32,IF($C27="USX",G$32*100,1))</f>
        <v>0</v>
      </c>
      <c r="J27" s="24">
        <f t="shared" si="11"/>
        <v>0</v>
      </c>
      <c r="K27" s="43">
        <v>0</v>
      </c>
      <c r="L27" s="47">
        <f>+K27*J27/IF($C27="USD",J$32,IF($C27="USX",J$32*100,1))</f>
        <v>0</v>
      </c>
      <c r="M27" s="44">
        <v>0</v>
      </c>
      <c r="N27" s="23">
        <f t="shared" ref="N27:N29" si="56">+K27</f>
        <v>0</v>
      </c>
      <c r="O27" s="47">
        <f>+N27*M27/IF($C27="USD",M$32,IF($C27="USX",M$32*100,1))</f>
        <v>0</v>
      </c>
      <c r="P27" s="24">
        <f t="shared" si="36"/>
        <v>0</v>
      </c>
      <c r="Q27" s="43"/>
      <c r="R27" s="47">
        <f>+Q27*P27/IF($C27="USD",P$32,IF($C27="USX",P$32*100,1))</f>
        <v>0</v>
      </c>
      <c r="S27" s="44">
        <v>0</v>
      </c>
      <c r="T27" s="23">
        <f t="shared" ref="T27:T29" si="57">+Q27</f>
        <v>0</v>
      </c>
      <c r="U27" s="47">
        <f>+T27*S27/IF($C27="USD",S$32,IF($C27="USX",S$32*100,1))</f>
        <v>0</v>
      </c>
      <c r="V27" s="24">
        <f t="shared" si="37"/>
        <v>0</v>
      </c>
      <c r="W27" s="43">
        <v>0</v>
      </c>
      <c r="X27" s="47">
        <f>+W27*V27/IF($C27="USD",V$32,IF($C27="USX",V$32*100,1))</f>
        <v>0</v>
      </c>
      <c r="Y27" s="10">
        <v>0</v>
      </c>
      <c r="Z27" s="23">
        <f t="shared" ref="Z27:Z29" si="58">+W27</f>
        <v>0</v>
      </c>
      <c r="AA27" s="50">
        <f>+Z27*Y27/IF($C27="USD",Y$32,IF($C27="USX",Y$32*100,1))</f>
        <v>0</v>
      </c>
      <c r="AB27" s="24">
        <f t="shared" si="38"/>
        <v>0</v>
      </c>
      <c r="AC27" s="1">
        <v>0</v>
      </c>
      <c r="AD27" s="50">
        <f>+AC27*AB27/IF($C27="USD",AB$32,IF($C27="USX",AB$32*100,1))</f>
        <v>0</v>
      </c>
      <c r="AE27" s="10">
        <v>0</v>
      </c>
      <c r="AF27" s="23">
        <f t="shared" ref="AF27:AF29" si="59">+AC27</f>
        <v>0</v>
      </c>
      <c r="AG27" s="50">
        <f>+AF27*AE27/IF($C27="USD",AE$32,IF($C27="USX",AE$32*100,1))</f>
        <v>0</v>
      </c>
      <c r="AH27" s="24">
        <f t="shared" si="39"/>
        <v>0</v>
      </c>
      <c r="AI27" s="1">
        <v>0</v>
      </c>
      <c r="AJ27" s="50">
        <f>+AI27*AH27/IF($C27="USD",AH$32,IF($C27="USX",AH$32*100,1))</f>
        <v>0</v>
      </c>
      <c r="AK27" s="10">
        <v>0</v>
      </c>
      <c r="AL27" s="23">
        <f t="shared" ref="AL27:AL29" si="60">+AI27</f>
        <v>0</v>
      </c>
      <c r="AM27" s="50">
        <f t="shared" ref="AM27" si="61">+AL27*AK27/IF($C27="USD",AK$32,IF($C27="USX",AK$32*100,1))</f>
        <v>0</v>
      </c>
      <c r="AN27" s="24">
        <f t="shared" si="40"/>
        <v>0</v>
      </c>
      <c r="AO27" s="1">
        <v>0</v>
      </c>
      <c r="AP27" s="50">
        <f t="shared" ref="AP27" si="62">+AO27*AN27/IF($C27="USD",AN$32,IF($C27="USX",AN$32*100,1))</f>
        <v>0</v>
      </c>
      <c r="AQ27" s="10">
        <v>0</v>
      </c>
      <c r="AR27" s="23">
        <f t="shared" ref="AR27:AR29" si="63">+AO27</f>
        <v>0</v>
      </c>
      <c r="AS27" s="50">
        <f t="shared" ref="AS27" si="64">+AR27*AQ27/IF($C27="USD",AQ$32,IF($C27="USX",AQ$32*100,1))</f>
        <v>0</v>
      </c>
      <c r="AT27" s="24">
        <f t="shared" si="41"/>
        <v>0</v>
      </c>
      <c r="AU27" s="1">
        <v>0</v>
      </c>
      <c r="AV27" s="36">
        <f t="shared" ref="AV27" si="65">+AU27*AT27/IF($C27="USD",AT$32,IF($C27="USX",AT$32*100,1))</f>
        <v>0</v>
      </c>
      <c r="AW27" s="10">
        <v>0</v>
      </c>
      <c r="AX27" s="23">
        <f t="shared" ref="AX27:AX29" si="66">+AU27</f>
        <v>0</v>
      </c>
      <c r="AY27" s="36">
        <f t="shared" ref="AY27" si="67">+AX27*AW27/IF($C27="USD",AW$32,IF($C27="USX",AW$32*100,1))</f>
        <v>0</v>
      </c>
      <c r="AZ27" s="24">
        <f t="shared" si="42"/>
        <v>0</v>
      </c>
      <c r="BA27" s="1">
        <v>0</v>
      </c>
      <c r="BB27" s="36">
        <f t="shared" ref="BB27" si="68">+BA27*AZ27/IF($C27="USD",AZ$32,IF($C27="USX",AZ$32*100,1))</f>
        <v>0</v>
      </c>
      <c r="BC27" s="10">
        <v>0</v>
      </c>
      <c r="BD27" s="23">
        <f t="shared" ref="BD27:BD29" si="69">+BA27</f>
        <v>0</v>
      </c>
      <c r="BE27" s="36">
        <f t="shared" ref="BE27" si="70">+BD27*BC27/IF($C27="USD",BC$32,IF($C27="USX",BC$32*100,1))</f>
        <v>0</v>
      </c>
      <c r="BF27" s="24">
        <f t="shared" si="43"/>
        <v>0</v>
      </c>
      <c r="BG27" s="1">
        <v>0</v>
      </c>
      <c r="BH27" s="36">
        <f t="shared" ref="BH27" si="71">+BG27*BF27/IF($C27="USD",BF$32,IF($C27="USX",BF$32*100,1))</f>
        <v>0</v>
      </c>
      <c r="BI27" s="10">
        <v>0</v>
      </c>
      <c r="BJ27" s="23">
        <f t="shared" ref="BJ27:BJ29" si="72">+BG27</f>
        <v>0</v>
      </c>
      <c r="BK27" s="36">
        <f t="shared" ref="BK27" si="73">+BJ27*BI27/IF($C27="USD",BI$32,IF($C27="USX",BI$32*100,1))</f>
        <v>0</v>
      </c>
      <c r="BL27" s="24">
        <f t="shared" si="44"/>
        <v>0</v>
      </c>
      <c r="BM27" s="1">
        <v>0</v>
      </c>
      <c r="BN27" s="36">
        <f t="shared" ref="BN27" si="74">+BM27*BL27/IF($C27="USD",BL$32,IF($C27="USX",BL$32*100,1))</f>
        <v>0</v>
      </c>
      <c r="BO27" s="10">
        <v>0</v>
      </c>
      <c r="BP27" s="23">
        <f t="shared" ref="BP27:BP29" si="75">+BM27</f>
        <v>0</v>
      </c>
      <c r="BQ27" s="36">
        <f t="shared" ref="BQ27" si="76">+BP27*BO27/IF($C27="USD",BO$32,IF($C27="USX",BO$32*100,1))</f>
        <v>0</v>
      </c>
    </row>
    <row r="28" spans="1:69" x14ac:dyDescent="0.15">
      <c r="A28" s="25" t="s">
        <v>82</v>
      </c>
      <c r="B28" s="41" t="s">
        <v>83</v>
      </c>
      <c r="C28" s="41" t="s">
        <v>29</v>
      </c>
      <c r="D28" s="12">
        <v>150.51</v>
      </c>
      <c r="E28" s="43">
        <v>0</v>
      </c>
      <c r="F28" s="49">
        <f>+E28*D28/IF($C28="USD",D$32,IF($C28="USX",D$32*100,1))</f>
        <v>0</v>
      </c>
      <c r="G28" s="44">
        <v>0</v>
      </c>
      <c r="H28" s="27">
        <f t="shared" si="45"/>
        <v>0</v>
      </c>
      <c r="I28" s="49">
        <f>+H28*G28/IF($C28="USD",G$32,IF($C28="USX",G$32*100,1))</f>
        <v>0</v>
      </c>
      <c r="J28" s="31">
        <f t="shared" si="11"/>
        <v>0</v>
      </c>
      <c r="K28" s="43">
        <v>0</v>
      </c>
      <c r="L28" s="49">
        <f>+K28*J28/IF($C28="USD",J$32,IF($C28="USX",J$32*100,1))</f>
        <v>0</v>
      </c>
      <c r="M28" s="44">
        <v>0</v>
      </c>
      <c r="N28" s="27">
        <f t="shared" si="56"/>
        <v>0</v>
      </c>
      <c r="O28" s="49">
        <f>+N28*M28/IF($C28="USD",M$32,IF($C28="USX",M$32*100,1))</f>
        <v>0</v>
      </c>
      <c r="P28" s="31">
        <f t="shared" si="36"/>
        <v>0</v>
      </c>
      <c r="Q28" s="43"/>
      <c r="R28" s="49">
        <f>+Q28*P28/IF($C28="USD",P$32,IF($C28="USX",P$32*100,1))</f>
        <v>0</v>
      </c>
      <c r="S28" s="44">
        <v>0</v>
      </c>
      <c r="T28" s="27">
        <f t="shared" si="57"/>
        <v>0</v>
      </c>
      <c r="U28" s="49">
        <f>+T28*S28/IF($C28="USD",S$32,IF($C28="USX",S$32*100,1))</f>
        <v>0</v>
      </c>
      <c r="V28" s="31">
        <f t="shared" si="37"/>
        <v>0</v>
      </c>
      <c r="W28" s="43">
        <v>0</v>
      </c>
      <c r="X28" s="49">
        <f>+W28*V28/IF($C28="USD",V$32,IF($C28="USX",V$32*100,1))</f>
        <v>0</v>
      </c>
      <c r="Y28" s="10">
        <v>0</v>
      </c>
      <c r="Z28" s="27">
        <f t="shared" si="58"/>
        <v>0</v>
      </c>
      <c r="AA28" s="52">
        <f>+Z28*Y28/IF($C28="USD",Y$32,IF($C28="USX",Y$32*100,1))</f>
        <v>0</v>
      </c>
      <c r="AB28" s="31">
        <f t="shared" si="38"/>
        <v>0</v>
      </c>
      <c r="AC28" s="1">
        <v>0</v>
      </c>
      <c r="AD28" s="52">
        <f>+AC28*AB28/IF($C28="USD",AB$32,IF($C28="USX",AB$32*100,1))</f>
        <v>0</v>
      </c>
      <c r="AE28" s="10">
        <v>0</v>
      </c>
      <c r="AF28" s="27">
        <f t="shared" si="59"/>
        <v>0</v>
      </c>
      <c r="AG28" s="52">
        <f>+AF28*AE28/IF($C28="USD",AE$32,IF($C28="USX",AE$32*100,1))</f>
        <v>0</v>
      </c>
      <c r="AH28" s="31">
        <f t="shared" si="39"/>
        <v>0</v>
      </c>
      <c r="AI28" s="1">
        <v>0</v>
      </c>
      <c r="AJ28" s="52">
        <f>+AI28*AH28/IF($C28="USD",AH$32,IF($C28="USX",AH$32*100,1))</f>
        <v>0</v>
      </c>
      <c r="AK28" s="10">
        <v>0</v>
      </c>
      <c r="AL28" s="27">
        <f t="shared" si="60"/>
        <v>0</v>
      </c>
      <c r="AM28" s="52">
        <f>+AL28*AK28/IF($C28="USD",AK$32,IF($C28="USX",AK$32*100,1))</f>
        <v>0</v>
      </c>
      <c r="AN28" s="31">
        <f t="shared" si="40"/>
        <v>0</v>
      </c>
      <c r="AO28" s="1">
        <v>0</v>
      </c>
      <c r="AP28" s="52">
        <f>+AO28*AN28/IF($C28="USD",AN$32,IF($C28="USX",AN$32*100,1))</f>
        <v>0</v>
      </c>
      <c r="AQ28" s="10">
        <v>0</v>
      </c>
      <c r="AR28" s="27">
        <f t="shared" si="63"/>
        <v>0</v>
      </c>
      <c r="AS28" s="52">
        <f>+AR28*AQ28/IF($C28="USD",AQ$32,IF($C28="USX",AQ$32*100,1))</f>
        <v>0</v>
      </c>
      <c r="AT28" s="31">
        <f t="shared" si="41"/>
        <v>0</v>
      </c>
      <c r="AU28" s="1">
        <v>0</v>
      </c>
      <c r="AV28" s="38">
        <f>+AU28*AT28/IF($C28="USD",AT$32,IF($C28="USX",AT$32*100,1))</f>
        <v>0</v>
      </c>
      <c r="AW28" s="10">
        <v>0</v>
      </c>
      <c r="AX28" s="27">
        <f t="shared" si="66"/>
        <v>0</v>
      </c>
      <c r="AY28" s="38">
        <f>+AX28*AW28/IF($C28="USD",AW$32,IF($C28="USX",AW$32*100,1))</f>
        <v>0</v>
      </c>
      <c r="AZ28" s="31">
        <f t="shared" si="42"/>
        <v>0</v>
      </c>
      <c r="BA28" s="1">
        <v>0</v>
      </c>
      <c r="BB28" s="38">
        <f>+BA28*AZ28/IF($C28="USD",AZ$32,IF($C28="USX",AZ$32*100,1))</f>
        <v>0</v>
      </c>
      <c r="BC28" s="10">
        <v>0</v>
      </c>
      <c r="BD28" s="27">
        <f t="shared" si="69"/>
        <v>0</v>
      </c>
      <c r="BE28" s="38">
        <f>+BD28*BC28/IF($C28="USD",BC$32,IF($C28="USX",BC$32*100,1))</f>
        <v>0</v>
      </c>
      <c r="BF28" s="31">
        <f t="shared" si="43"/>
        <v>0</v>
      </c>
      <c r="BG28" s="1">
        <v>0</v>
      </c>
      <c r="BH28" s="38">
        <f>+BG28*BF28/IF($C28="USD",BF$32,IF($C28="USX",BF$32*100,1))</f>
        <v>0</v>
      </c>
      <c r="BI28" s="10">
        <v>0</v>
      </c>
      <c r="BJ28" s="27">
        <f t="shared" si="72"/>
        <v>0</v>
      </c>
      <c r="BK28" s="38">
        <f>+BJ28*BI28/IF($C28="USD",BI$32,IF($C28="USX",BI$32*100,1))</f>
        <v>0</v>
      </c>
      <c r="BL28" s="31">
        <f t="shared" si="44"/>
        <v>0</v>
      </c>
      <c r="BM28" s="1">
        <v>0</v>
      </c>
      <c r="BN28" s="38">
        <f>+BM28*BL28/IF($C28="USD",BL$32,IF($C28="USX",BL$32*100,1))</f>
        <v>0</v>
      </c>
      <c r="BO28" s="10">
        <v>0</v>
      </c>
      <c r="BP28" s="27">
        <f t="shared" si="75"/>
        <v>0</v>
      </c>
      <c r="BQ28" s="38">
        <f>+BP28*BO28/IF($C28="USD",BO$32,IF($C28="USX",BO$32*100,1))</f>
        <v>0</v>
      </c>
    </row>
    <row r="29" spans="1:69" x14ac:dyDescent="0.15">
      <c r="A29" s="21" t="s">
        <v>84</v>
      </c>
      <c r="B29" s="40" t="s">
        <v>85</v>
      </c>
      <c r="C29" s="40" t="s">
        <v>11</v>
      </c>
      <c r="D29" s="12">
        <v>1.1394</v>
      </c>
      <c r="E29" s="43">
        <v>0</v>
      </c>
      <c r="F29" s="48">
        <f>+E29/D29</f>
        <v>0</v>
      </c>
      <c r="G29" s="44">
        <v>0</v>
      </c>
      <c r="H29" s="23">
        <f t="shared" si="45"/>
        <v>0</v>
      </c>
      <c r="I29" s="48" t="e">
        <f>+H29/G29</f>
        <v>#DIV/0!</v>
      </c>
      <c r="J29" s="30">
        <f t="shared" si="11"/>
        <v>0</v>
      </c>
      <c r="K29" s="43">
        <v>0</v>
      </c>
      <c r="L29" s="48" t="e">
        <f>+K29/J29</f>
        <v>#DIV/0!</v>
      </c>
      <c r="M29" s="44">
        <v>0</v>
      </c>
      <c r="N29" s="23">
        <f t="shared" si="56"/>
        <v>0</v>
      </c>
      <c r="O29" s="48" t="e">
        <f>+N29/M29</f>
        <v>#DIV/0!</v>
      </c>
      <c r="P29" s="30">
        <f t="shared" si="36"/>
        <v>0</v>
      </c>
      <c r="Q29" s="43"/>
      <c r="R29" s="48" t="e">
        <f>+Q29/P29</f>
        <v>#DIV/0!</v>
      </c>
      <c r="S29" s="44">
        <v>0</v>
      </c>
      <c r="T29" s="23">
        <f t="shared" si="57"/>
        <v>0</v>
      </c>
      <c r="U29" s="48" t="e">
        <f>+T29/S29</f>
        <v>#DIV/0!</v>
      </c>
      <c r="V29" s="30">
        <f t="shared" si="37"/>
        <v>0</v>
      </c>
      <c r="W29" s="43">
        <v>0</v>
      </c>
      <c r="X29" s="48" t="e">
        <f>+W29/V29</f>
        <v>#DIV/0!</v>
      </c>
      <c r="Y29" s="10">
        <v>0</v>
      </c>
      <c r="Z29" s="23">
        <f t="shared" si="58"/>
        <v>0</v>
      </c>
      <c r="AA29" s="51" t="e">
        <f>+Z29/Y29</f>
        <v>#DIV/0!</v>
      </c>
      <c r="AB29" s="30">
        <f t="shared" si="38"/>
        <v>0</v>
      </c>
      <c r="AC29" s="1">
        <v>0</v>
      </c>
      <c r="AD29" s="51" t="e">
        <f>+AC29/AB29</f>
        <v>#DIV/0!</v>
      </c>
      <c r="AE29" s="10">
        <v>0</v>
      </c>
      <c r="AF29" s="23">
        <f t="shared" si="59"/>
        <v>0</v>
      </c>
      <c r="AG29" s="51" t="e">
        <f>+AF29/AE29</f>
        <v>#DIV/0!</v>
      </c>
      <c r="AH29" s="30">
        <f t="shared" si="39"/>
        <v>0</v>
      </c>
      <c r="AI29" s="1">
        <v>0</v>
      </c>
      <c r="AJ29" s="51" t="e">
        <f>+AI29/AH29</f>
        <v>#DIV/0!</v>
      </c>
      <c r="AK29" s="10">
        <v>0</v>
      </c>
      <c r="AL29" s="23">
        <f t="shared" si="60"/>
        <v>0</v>
      </c>
      <c r="AM29" s="51" t="e">
        <f>+AL29/AK29</f>
        <v>#DIV/0!</v>
      </c>
      <c r="AN29" s="30">
        <f t="shared" si="40"/>
        <v>0</v>
      </c>
      <c r="AO29" s="1">
        <v>0</v>
      </c>
      <c r="AP29" s="51" t="e">
        <f>+AO29/AN29</f>
        <v>#DIV/0!</v>
      </c>
      <c r="AQ29" s="10">
        <v>0</v>
      </c>
      <c r="AR29" s="23">
        <f t="shared" si="63"/>
        <v>0</v>
      </c>
      <c r="AS29" s="51" t="e">
        <f>+AR29/AQ29</f>
        <v>#DIV/0!</v>
      </c>
      <c r="AT29" s="30">
        <f t="shared" si="41"/>
        <v>0</v>
      </c>
      <c r="AU29" s="1">
        <v>0</v>
      </c>
      <c r="AV29" s="37" t="e">
        <f>+AU29/AT29</f>
        <v>#DIV/0!</v>
      </c>
      <c r="AW29" s="10">
        <v>0</v>
      </c>
      <c r="AX29" s="23">
        <f t="shared" si="66"/>
        <v>0</v>
      </c>
      <c r="AY29" s="37" t="e">
        <f>+AX29/AW29</f>
        <v>#DIV/0!</v>
      </c>
      <c r="AZ29" s="30">
        <f t="shared" si="42"/>
        <v>0</v>
      </c>
      <c r="BA29" s="1">
        <v>0</v>
      </c>
      <c r="BB29" s="37" t="e">
        <f>+BA29/AZ29</f>
        <v>#DIV/0!</v>
      </c>
      <c r="BC29" s="10">
        <v>0</v>
      </c>
      <c r="BD29" s="23">
        <f t="shared" si="69"/>
        <v>0</v>
      </c>
      <c r="BE29" s="37" t="e">
        <f>+BD29/BC29</f>
        <v>#DIV/0!</v>
      </c>
      <c r="BF29" s="30">
        <f t="shared" si="43"/>
        <v>0</v>
      </c>
      <c r="BG29" s="1">
        <v>0</v>
      </c>
      <c r="BH29" s="37" t="e">
        <f>+BG29/BF29</f>
        <v>#DIV/0!</v>
      </c>
      <c r="BI29" s="10">
        <v>0</v>
      </c>
      <c r="BJ29" s="23">
        <f t="shared" si="72"/>
        <v>0</v>
      </c>
      <c r="BK29" s="37" t="e">
        <f>+BJ29/BI29</f>
        <v>#DIV/0!</v>
      </c>
      <c r="BL29" s="30">
        <f t="shared" si="44"/>
        <v>0</v>
      </c>
      <c r="BM29" s="1">
        <v>0</v>
      </c>
      <c r="BN29" s="37" t="e">
        <f>+BM29/BL29</f>
        <v>#DIV/0!</v>
      </c>
      <c r="BO29" s="10">
        <v>0</v>
      </c>
      <c r="BP29" s="23">
        <f t="shared" si="75"/>
        <v>0</v>
      </c>
      <c r="BQ29" s="37" t="e">
        <f>+BP29/BO29</f>
        <v>#DIV/0!</v>
      </c>
    </row>
    <row r="30" spans="1:69" x14ac:dyDescent="0.15">
      <c r="A30" s="21" t="s">
        <v>86</v>
      </c>
      <c r="B30" s="40" t="s">
        <v>87</v>
      </c>
      <c r="C30" s="40" t="s">
        <v>4</v>
      </c>
      <c r="D30" s="12">
        <v>0.87380000000000002</v>
      </c>
      <c r="E30" s="43">
        <v>0</v>
      </c>
      <c r="F30" s="47">
        <f>+E30/D30</f>
        <v>0</v>
      </c>
      <c r="G30" s="44">
        <v>0</v>
      </c>
      <c r="H30" s="23">
        <f>+E30</f>
        <v>0</v>
      </c>
      <c r="I30" s="47" t="e">
        <f>+H30/G30</f>
        <v>#DIV/0!</v>
      </c>
      <c r="J30" s="24">
        <f t="shared" si="11"/>
        <v>0</v>
      </c>
      <c r="K30" s="43">
        <v>0</v>
      </c>
      <c r="L30" s="47" t="e">
        <f>+K30/J30</f>
        <v>#DIV/0!</v>
      </c>
      <c r="M30" s="44">
        <v>0</v>
      </c>
      <c r="N30" s="23">
        <f>+K30</f>
        <v>0</v>
      </c>
      <c r="O30" s="47" t="e">
        <f>+N30/M30</f>
        <v>#DIV/0!</v>
      </c>
      <c r="P30" s="24">
        <f t="shared" si="36"/>
        <v>0</v>
      </c>
      <c r="Q30" s="43"/>
      <c r="R30" s="47" t="e">
        <f>+Q30/P30</f>
        <v>#DIV/0!</v>
      </c>
      <c r="S30" s="44">
        <v>0</v>
      </c>
      <c r="T30" s="23">
        <f>+Q30</f>
        <v>0</v>
      </c>
      <c r="U30" s="47" t="e">
        <f>+T30/S30</f>
        <v>#DIV/0!</v>
      </c>
      <c r="V30" s="24">
        <f t="shared" si="37"/>
        <v>0</v>
      </c>
      <c r="W30" s="43">
        <v>0</v>
      </c>
      <c r="X30" s="47" t="e">
        <f>+W30/V30</f>
        <v>#DIV/0!</v>
      </c>
      <c r="Y30" s="10">
        <v>0</v>
      </c>
      <c r="Z30" s="23">
        <f>+W30</f>
        <v>0</v>
      </c>
      <c r="AA30" s="50" t="e">
        <f>+Z30/Y30</f>
        <v>#DIV/0!</v>
      </c>
      <c r="AB30" s="24">
        <f t="shared" si="38"/>
        <v>0</v>
      </c>
      <c r="AC30" s="1">
        <v>0</v>
      </c>
      <c r="AD30" s="50" t="e">
        <f>+AC30/AB30</f>
        <v>#DIV/0!</v>
      </c>
      <c r="AE30" s="10">
        <v>0</v>
      </c>
      <c r="AF30" s="23">
        <f>+AC30</f>
        <v>0</v>
      </c>
      <c r="AG30" s="50" t="e">
        <f>+AF30/AE30</f>
        <v>#DIV/0!</v>
      </c>
      <c r="AH30" s="24">
        <f t="shared" si="39"/>
        <v>0</v>
      </c>
      <c r="AI30" s="1">
        <v>0</v>
      </c>
      <c r="AJ30" s="50" t="e">
        <f>+AI30/AH30</f>
        <v>#DIV/0!</v>
      </c>
      <c r="AK30" s="10">
        <v>0</v>
      </c>
      <c r="AL30" s="23">
        <f>+AI30</f>
        <v>0</v>
      </c>
      <c r="AM30" s="50" t="e">
        <f>+AL30/AK30</f>
        <v>#DIV/0!</v>
      </c>
      <c r="AN30" s="24">
        <f t="shared" si="40"/>
        <v>0</v>
      </c>
      <c r="AO30" s="1">
        <v>0</v>
      </c>
      <c r="AP30" s="50" t="e">
        <f>+AO30/AN30</f>
        <v>#DIV/0!</v>
      </c>
      <c r="AQ30" s="10">
        <v>0</v>
      </c>
      <c r="AR30" s="23">
        <f>+AO30</f>
        <v>0</v>
      </c>
      <c r="AS30" s="50" t="e">
        <f>+AR30/AQ30</f>
        <v>#DIV/0!</v>
      </c>
      <c r="AT30" s="24">
        <f t="shared" si="41"/>
        <v>0</v>
      </c>
      <c r="AU30" s="1">
        <v>0</v>
      </c>
      <c r="AV30" s="36" t="e">
        <f>+AU30/AT30</f>
        <v>#DIV/0!</v>
      </c>
      <c r="AW30" s="10">
        <v>0</v>
      </c>
      <c r="AX30" s="23">
        <f>+AU30</f>
        <v>0</v>
      </c>
      <c r="AY30" s="36" t="e">
        <f>+AX30/AW30</f>
        <v>#DIV/0!</v>
      </c>
      <c r="AZ30" s="24">
        <f t="shared" si="42"/>
        <v>0</v>
      </c>
      <c r="BA30" s="1">
        <v>0</v>
      </c>
      <c r="BB30" s="36" t="e">
        <f>+BA30/AZ30</f>
        <v>#DIV/0!</v>
      </c>
      <c r="BC30" s="10">
        <v>0</v>
      </c>
      <c r="BD30" s="23">
        <f>+BA30</f>
        <v>0</v>
      </c>
      <c r="BE30" s="36" t="e">
        <f>+BD30/BC30</f>
        <v>#DIV/0!</v>
      </c>
      <c r="BF30" s="24">
        <f t="shared" si="43"/>
        <v>0</v>
      </c>
      <c r="BG30" s="1">
        <v>0</v>
      </c>
      <c r="BH30" s="36" t="e">
        <f>+BG30/BF30</f>
        <v>#DIV/0!</v>
      </c>
      <c r="BI30" s="10">
        <v>0</v>
      </c>
      <c r="BJ30" s="23">
        <f>+BG30</f>
        <v>0</v>
      </c>
      <c r="BK30" s="36" t="e">
        <f>+BJ30/BI30</f>
        <v>#DIV/0!</v>
      </c>
      <c r="BL30" s="24">
        <f t="shared" si="44"/>
        <v>0</v>
      </c>
      <c r="BM30" s="1">
        <v>0</v>
      </c>
      <c r="BN30" s="36" t="e">
        <f>+BM30/BL30</f>
        <v>#DIV/0!</v>
      </c>
      <c r="BO30" s="10">
        <v>0</v>
      </c>
      <c r="BP30" s="23">
        <f>+BM30</f>
        <v>0</v>
      </c>
      <c r="BQ30" s="36" t="e">
        <f>+BP30/BO30</f>
        <v>#DIV/0!</v>
      </c>
    </row>
    <row r="31" spans="1:69" x14ac:dyDescent="0.15">
      <c r="A31" s="21" t="s">
        <v>88</v>
      </c>
      <c r="B31" s="40" t="s">
        <v>89</v>
      </c>
      <c r="C31" s="40" t="s">
        <v>8</v>
      </c>
      <c r="D31" s="12">
        <v>129</v>
      </c>
      <c r="E31" s="43">
        <v>0</v>
      </c>
      <c r="F31" s="47">
        <f>+E31/D31</f>
        <v>0</v>
      </c>
      <c r="G31" s="44">
        <v>0</v>
      </c>
      <c r="H31" s="23">
        <f t="shared" si="45"/>
        <v>0</v>
      </c>
      <c r="I31" s="47" t="e">
        <f>+H31/G31</f>
        <v>#DIV/0!</v>
      </c>
      <c r="J31" s="24">
        <f t="shared" si="11"/>
        <v>0</v>
      </c>
      <c r="K31" s="43">
        <v>0</v>
      </c>
      <c r="L31" s="47" t="e">
        <f>+K31/J31</f>
        <v>#DIV/0!</v>
      </c>
      <c r="M31" s="44">
        <v>0</v>
      </c>
      <c r="N31" s="23">
        <f t="shared" ref="N31" si="77">+K31</f>
        <v>0</v>
      </c>
      <c r="O31" s="47" t="e">
        <f>+N31/M31</f>
        <v>#DIV/0!</v>
      </c>
      <c r="P31" s="24">
        <f t="shared" si="36"/>
        <v>0</v>
      </c>
      <c r="Q31" s="43"/>
      <c r="R31" s="47" t="e">
        <f>+Q31/P31</f>
        <v>#DIV/0!</v>
      </c>
      <c r="S31" s="44">
        <v>0</v>
      </c>
      <c r="T31" s="23">
        <f t="shared" ref="T31" si="78">+Q31</f>
        <v>0</v>
      </c>
      <c r="U31" s="47" t="e">
        <f>+T31/S31</f>
        <v>#DIV/0!</v>
      </c>
      <c r="V31" s="24">
        <f t="shared" si="37"/>
        <v>0</v>
      </c>
      <c r="W31" s="43">
        <v>0</v>
      </c>
      <c r="X31" s="47" t="e">
        <f>+W31/V31</f>
        <v>#DIV/0!</v>
      </c>
      <c r="Y31" s="10">
        <v>0</v>
      </c>
      <c r="Z31" s="23">
        <f t="shared" ref="Z31" si="79">+W31</f>
        <v>0</v>
      </c>
      <c r="AA31" s="50" t="e">
        <f>+Z31/Y31</f>
        <v>#DIV/0!</v>
      </c>
      <c r="AB31" s="24">
        <f t="shared" si="38"/>
        <v>0</v>
      </c>
      <c r="AC31" s="1">
        <v>0</v>
      </c>
      <c r="AD31" s="50" t="e">
        <f>+AC31/AB31</f>
        <v>#DIV/0!</v>
      </c>
      <c r="AE31" s="10">
        <v>0</v>
      </c>
      <c r="AF31" s="23">
        <f t="shared" ref="AF31" si="80">+AC31</f>
        <v>0</v>
      </c>
      <c r="AG31" s="50" t="e">
        <f>+AF31/AE31</f>
        <v>#DIV/0!</v>
      </c>
      <c r="AH31" s="24">
        <f t="shared" si="39"/>
        <v>0</v>
      </c>
      <c r="AI31" s="1">
        <v>0</v>
      </c>
      <c r="AJ31" s="50" t="e">
        <f>+AI31/AH31</f>
        <v>#DIV/0!</v>
      </c>
      <c r="AK31" s="10">
        <v>0</v>
      </c>
      <c r="AL31" s="23">
        <f t="shared" ref="AL31" si="81">+AI31</f>
        <v>0</v>
      </c>
      <c r="AM31" s="50" t="e">
        <f>+AL31/AK31</f>
        <v>#DIV/0!</v>
      </c>
      <c r="AN31" s="24">
        <f t="shared" si="40"/>
        <v>0</v>
      </c>
      <c r="AO31" s="1">
        <v>0</v>
      </c>
      <c r="AP31" s="50" t="e">
        <f>+AO31/AN31</f>
        <v>#DIV/0!</v>
      </c>
      <c r="AQ31" s="10">
        <v>0</v>
      </c>
      <c r="AR31" s="23">
        <f t="shared" ref="AR31" si="82">+AO31</f>
        <v>0</v>
      </c>
      <c r="AS31" s="50" t="e">
        <f>+AR31/AQ31</f>
        <v>#DIV/0!</v>
      </c>
      <c r="AT31" s="24">
        <f t="shared" si="41"/>
        <v>0</v>
      </c>
      <c r="AU31" s="1">
        <v>0</v>
      </c>
      <c r="AV31" s="36" t="e">
        <f>+AU31/AT31</f>
        <v>#DIV/0!</v>
      </c>
      <c r="AW31" s="10">
        <v>0</v>
      </c>
      <c r="AX31" s="23">
        <f t="shared" ref="AX31" si="83">+AU31</f>
        <v>0</v>
      </c>
      <c r="AY31" s="36" t="e">
        <f>+AX31/AW31</f>
        <v>#DIV/0!</v>
      </c>
      <c r="AZ31" s="24">
        <f t="shared" si="42"/>
        <v>0</v>
      </c>
      <c r="BA31" s="1">
        <v>0</v>
      </c>
      <c r="BB31" s="36" t="e">
        <f>+BA31/AZ31</f>
        <v>#DIV/0!</v>
      </c>
      <c r="BC31" s="10">
        <v>0</v>
      </c>
      <c r="BD31" s="23">
        <f t="shared" ref="BD31" si="84">+BA31</f>
        <v>0</v>
      </c>
      <c r="BE31" s="36" t="e">
        <f>+BD31/BC31</f>
        <v>#DIV/0!</v>
      </c>
      <c r="BF31" s="24">
        <f t="shared" si="43"/>
        <v>0</v>
      </c>
      <c r="BG31" s="1">
        <v>0</v>
      </c>
      <c r="BH31" s="36" t="e">
        <f>+BG31/BF31</f>
        <v>#DIV/0!</v>
      </c>
      <c r="BI31" s="10">
        <v>0</v>
      </c>
      <c r="BJ31" s="23">
        <f t="shared" ref="BJ31" si="85">+BG31</f>
        <v>0</v>
      </c>
      <c r="BK31" s="36" t="e">
        <f>+BJ31/BI31</f>
        <v>#DIV/0!</v>
      </c>
      <c r="BL31" s="24">
        <f t="shared" si="44"/>
        <v>0</v>
      </c>
      <c r="BM31" s="1">
        <v>0</v>
      </c>
      <c r="BN31" s="36" t="e">
        <f>+BM31/BL31</f>
        <v>#DIV/0!</v>
      </c>
      <c r="BO31" s="10">
        <v>0</v>
      </c>
      <c r="BP31" s="23">
        <f t="shared" ref="BP31" si="86">+BM31</f>
        <v>0</v>
      </c>
      <c r="BQ31" s="36" t="e">
        <f>+BP31/BO31</f>
        <v>#DIV/0!</v>
      </c>
    </row>
    <row r="32" spans="1:69" x14ac:dyDescent="0.15">
      <c r="A32" s="25" t="s">
        <v>90</v>
      </c>
      <c r="B32" s="41" t="s">
        <v>91</v>
      </c>
      <c r="C32" s="41" t="s">
        <v>3</v>
      </c>
      <c r="D32" s="12">
        <v>1.1333</v>
      </c>
      <c r="E32" s="43">
        <v>0</v>
      </c>
      <c r="F32" s="49">
        <f>+E32/D32</f>
        <v>0</v>
      </c>
      <c r="G32" s="44">
        <v>0</v>
      </c>
      <c r="H32" s="27">
        <f>+E32</f>
        <v>0</v>
      </c>
      <c r="I32" s="49" t="e">
        <f>+H32/G32</f>
        <v>#DIV/0!</v>
      </c>
      <c r="J32" s="31">
        <f>+G32</f>
        <v>0</v>
      </c>
      <c r="K32" s="43">
        <v>0</v>
      </c>
      <c r="L32" s="49" t="e">
        <f>+K32/J32</f>
        <v>#DIV/0!</v>
      </c>
      <c r="M32" s="44">
        <v>0</v>
      </c>
      <c r="N32" s="27">
        <f>+K32</f>
        <v>0</v>
      </c>
      <c r="O32" s="49" t="e">
        <f>+N32/M32</f>
        <v>#DIV/0!</v>
      </c>
      <c r="P32" s="31">
        <f>+M32</f>
        <v>0</v>
      </c>
      <c r="Q32" s="43"/>
      <c r="R32" s="49" t="e">
        <f>+Q32/P32</f>
        <v>#DIV/0!</v>
      </c>
      <c r="S32" s="44">
        <v>0</v>
      </c>
      <c r="T32" s="27">
        <f>+Q32</f>
        <v>0</v>
      </c>
      <c r="U32" s="49" t="e">
        <f>+T32/S32</f>
        <v>#DIV/0!</v>
      </c>
      <c r="V32" s="31">
        <f>+S32</f>
        <v>0</v>
      </c>
      <c r="W32" s="43">
        <v>0</v>
      </c>
      <c r="X32" s="49" t="e">
        <f>+W32/V32</f>
        <v>#DIV/0!</v>
      </c>
      <c r="Y32" s="10">
        <v>0</v>
      </c>
      <c r="Z32" s="27">
        <f>+W32</f>
        <v>0</v>
      </c>
      <c r="AA32" s="52" t="e">
        <f>+Z32/Y32</f>
        <v>#DIV/0!</v>
      </c>
      <c r="AB32" s="31">
        <f>+Y32</f>
        <v>0</v>
      </c>
      <c r="AC32" s="1">
        <v>0</v>
      </c>
      <c r="AD32" s="52" t="e">
        <f>+AC32/AB32</f>
        <v>#DIV/0!</v>
      </c>
      <c r="AE32" s="10">
        <v>0</v>
      </c>
      <c r="AF32" s="27">
        <f>+AC32</f>
        <v>0</v>
      </c>
      <c r="AG32" s="52" t="e">
        <f>+AF32/AE32</f>
        <v>#DIV/0!</v>
      </c>
      <c r="AH32" s="31">
        <f>+AE32</f>
        <v>0</v>
      </c>
      <c r="AI32" s="1">
        <v>0</v>
      </c>
      <c r="AJ32" s="52" t="e">
        <f>+AI32/AH32</f>
        <v>#DIV/0!</v>
      </c>
      <c r="AK32" s="10">
        <v>0</v>
      </c>
      <c r="AL32" s="27">
        <f>+AI32</f>
        <v>0</v>
      </c>
      <c r="AM32" s="52" t="e">
        <f>+AL32/AK32</f>
        <v>#DIV/0!</v>
      </c>
      <c r="AN32" s="31">
        <f>+AK32</f>
        <v>0</v>
      </c>
      <c r="AO32" s="1">
        <v>0</v>
      </c>
      <c r="AP32" s="52" t="e">
        <f>+AO32/AN32</f>
        <v>#DIV/0!</v>
      </c>
      <c r="AQ32" s="10">
        <v>0</v>
      </c>
      <c r="AR32" s="27">
        <f>+AO32</f>
        <v>0</v>
      </c>
      <c r="AS32" s="52" t="e">
        <f>+AR32/AQ32</f>
        <v>#DIV/0!</v>
      </c>
      <c r="AT32" s="31">
        <f>+AQ32</f>
        <v>0</v>
      </c>
      <c r="AU32" s="2">
        <v>8000</v>
      </c>
      <c r="AV32" s="38" t="e">
        <f>+AU32/AT32</f>
        <v>#DIV/0!</v>
      </c>
      <c r="AW32" s="11">
        <v>1.3492999999999999</v>
      </c>
      <c r="AX32" s="27">
        <f>+AU32</f>
        <v>8000</v>
      </c>
      <c r="AY32" s="38">
        <f>+AX32/AW32</f>
        <v>5929.0002223375086</v>
      </c>
      <c r="AZ32" s="31">
        <f>+AW32</f>
        <v>1.3492999999999999</v>
      </c>
      <c r="BA32" s="1">
        <v>0</v>
      </c>
      <c r="BB32" s="38">
        <f>+BA32/AZ32</f>
        <v>0</v>
      </c>
      <c r="BC32" s="10">
        <v>0</v>
      </c>
      <c r="BD32" s="27">
        <f>+BA32</f>
        <v>0</v>
      </c>
      <c r="BE32" s="38" t="e">
        <f>+BD32/BC32</f>
        <v>#DIV/0!</v>
      </c>
      <c r="BF32" s="31">
        <f>+BC32</f>
        <v>0</v>
      </c>
      <c r="BG32" s="1">
        <v>0</v>
      </c>
      <c r="BH32" s="38" t="e">
        <f>+BG32/BF32</f>
        <v>#DIV/0!</v>
      </c>
      <c r="BI32" s="10">
        <v>0</v>
      </c>
      <c r="BJ32" s="27">
        <f>+BG32</f>
        <v>0</v>
      </c>
      <c r="BK32" s="38" t="e">
        <f>+BJ32/BI32</f>
        <v>#DIV/0!</v>
      </c>
      <c r="BL32" s="31">
        <f>+BI32</f>
        <v>0</v>
      </c>
      <c r="BM32" s="2">
        <v>15000</v>
      </c>
      <c r="BN32" s="38" t="e">
        <f>+BM32/BL32</f>
        <v>#DIV/0!</v>
      </c>
      <c r="BO32" s="10">
        <v>0</v>
      </c>
      <c r="BP32" s="27">
        <f>+BM32</f>
        <v>15000</v>
      </c>
      <c r="BQ32" s="38" t="e">
        <f>+BP32/BO32</f>
        <v>#DIV/0!</v>
      </c>
    </row>
    <row r="33" spans="1:69" x14ac:dyDescent="0.15">
      <c r="D33" s="21" t="s">
        <v>6</v>
      </c>
      <c r="E33" s="22"/>
      <c r="F33" s="32">
        <f>SUM(F3:F32)</f>
        <v>0</v>
      </c>
      <c r="G33" s="21" t="s">
        <v>6</v>
      </c>
      <c r="H33" s="22"/>
      <c r="I33" s="32" t="e">
        <f>SUM(I3:I32)</f>
        <v>#DIV/0!</v>
      </c>
      <c r="J33" s="21" t="s">
        <v>6</v>
      </c>
      <c r="K33" s="22"/>
      <c r="L33" s="32" t="e">
        <f>SUM(L3:L32)</f>
        <v>#DIV/0!</v>
      </c>
      <c r="M33" s="21" t="s">
        <v>6</v>
      </c>
      <c r="N33" s="22"/>
      <c r="O33" s="32" t="e">
        <f>SUM(O3:O32)</f>
        <v>#DIV/0!</v>
      </c>
      <c r="P33" s="21" t="s">
        <v>6</v>
      </c>
      <c r="Q33" s="22"/>
      <c r="R33" s="32" t="e">
        <f>SUM(R3:R32)</f>
        <v>#DIV/0!</v>
      </c>
      <c r="S33" s="21" t="s">
        <v>6</v>
      </c>
      <c r="T33" s="22"/>
      <c r="U33" s="32" t="e">
        <f>SUM(U3:U32)</f>
        <v>#DIV/0!</v>
      </c>
      <c r="V33" s="21" t="s">
        <v>6</v>
      </c>
      <c r="W33" s="22"/>
      <c r="X33" s="32" t="e">
        <f>SUM(X3:X32)</f>
        <v>#DIV/0!</v>
      </c>
      <c r="Y33" s="21" t="s">
        <v>6</v>
      </c>
      <c r="Z33" s="22"/>
      <c r="AA33" s="32" t="e">
        <f>SUM(AA3:AA32)</f>
        <v>#DIV/0!</v>
      </c>
      <c r="AB33" s="21" t="s">
        <v>6</v>
      </c>
      <c r="AC33" s="22"/>
      <c r="AD33" s="32" t="e">
        <f>SUM(AD3:AD32)</f>
        <v>#DIV/0!</v>
      </c>
      <c r="AE33" s="21" t="s">
        <v>6</v>
      </c>
      <c r="AF33" s="22"/>
      <c r="AG33" s="32" t="e">
        <f>SUM(AG3:AG32)</f>
        <v>#DIV/0!</v>
      </c>
      <c r="AH33" s="21" t="s">
        <v>6</v>
      </c>
      <c r="AI33" s="22"/>
      <c r="AJ33" s="32" t="e">
        <f>SUM(AJ3:AJ32)</f>
        <v>#DIV/0!</v>
      </c>
      <c r="AK33" s="21" t="s">
        <v>6</v>
      </c>
      <c r="AL33" s="22"/>
      <c r="AM33" s="32" t="e">
        <f>SUM(AM3:AM32)</f>
        <v>#DIV/0!</v>
      </c>
      <c r="AN33" s="21" t="s">
        <v>6</v>
      </c>
      <c r="AO33" s="22"/>
      <c r="AP33" s="32" t="e">
        <f>SUM(AP3:AP32)</f>
        <v>#DIV/0!</v>
      </c>
      <c r="AQ33" s="21" t="s">
        <v>6</v>
      </c>
      <c r="AR33" s="22"/>
      <c r="AS33" s="32" t="e">
        <f>SUM(AS3:AS32)</f>
        <v>#DIV/0!</v>
      </c>
      <c r="AT33" s="21" t="s">
        <v>6</v>
      </c>
      <c r="AU33" s="22"/>
      <c r="AV33" s="32" t="e">
        <f>SUM(AV3:AV32)</f>
        <v>#DIV/0!</v>
      </c>
      <c r="AW33" s="21" t="s">
        <v>6</v>
      </c>
      <c r="AX33" s="22"/>
      <c r="AY33" s="32" t="e">
        <f>SUM(AY3:AY32)</f>
        <v>#DIV/0!</v>
      </c>
      <c r="AZ33" s="21" t="s">
        <v>6</v>
      </c>
      <c r="BA33" s="22"/>
      <c r="BB33" s="32" t="e">
        <f>SUM(BB3:BB32)</f>
        <v>#DIV/0!</v>
      </c>
      <c r="BC33" s="21" t="s">
        <v>6</v>
      </c>
      <c r="BD33" s="22"/>
      <c r="BE33" s="32" t="e">
        <f>SUM(BE3:BE32)</f>
        <v>#DIV/0!</v>
      </c>
      <c r="BF33" s="21" t="s">
        <v>6</v>
      </c>
      <c r="BG33" s="22"/>
      <c r="BH33" s="32" t="e">
        <f>SUM(BH3:BH32)</f>
        <v>#DIV/0!</v>
      </c>
      <c r="BI33" s="21" t="s">
        <v>6</v>
      </c>
      <c r="BJ33" s="22"/>
      <c r="BK33" s="32" t="e">
        <f>SUM(BK3:BK32)</f>
        <v>#DIV/0!</v>
      </c>
      <c r="BL33" s="21" t="s">
        <v>6</v>
      </c>
      <c r="BM33" s="22"/>
      <c r="BN33" s="32" t="e">
        <f>SUM(BN3:BN32)</f>
        <v>#DIV/0!</v>
      </c>
      <c r="BO33" s="21" t="s">
        <v>6</v>
      </c>
      <c r="BP33" s="22"/>
      <c r="BQ33" s="32" t="e">
        <f>SUM(BQ3:BQ32)</f>
        <v>#DIV/0!</v>
      </c>
    </row>
    <row r="34" spans="1:69" x14ac:dyDescent="0.15">
      <c r="D34" s="21" t="s">
        <v>5</v>
      </c>
      <c r="E34" s="22"/>
      <c r="F34" s="33">
        <v>1000000</v>
      </c>
      <c r="G34" s="21" t="s">
        <v>5</v>
      </c>
      <c r="H34" s="22"/>
      <c r="I34" s="33" t="e">
        <f>+I33+F35</f>
        <v>#DIV/0!</v>
      </c>
      <c r="J34" s="21" t="s">
        <v>5</v>
      </c>
      <c r="K34" s="22"/>
      <c r="L34" s="33" t="e">
        <f>+I34</f>
        <v>#DIV/0!</v>
      </c>
      <c r="M34" s="21" t="s">
        <v>5</v>
      </c>
      <c r="N34" s="22"/>
      <c r="O34" s="33" t="e">
        <f>+O33+L35</f>
        <v>#DIV/0!</v>
      </c>
      <c r="P34" s="21" t="s">
        <v>5</v>
      </c>
      <c r="Q34" s="22"/>
      <c r="R34" s="33" t="e">
        <f>+O34</f>
        <v>#DIV/0!</v>
      </c>
      <c r="S34" s="21" t="s">
        <v>5</v>
      </c>
      <c r="T34" s="22"/>
      <c r="U34" s="33" t="e">
        <f>+U33+R35</f>
        <v>#DIV/0!</v>
      </c>
      <c r="V34" s="21" t="s">
        <v>5</v>
      </c>
      <c r="W34" s="22"/>
      <c r="X34" s="33" t="e">
        <f>+U34</f>
        <v>#DIV/0!</v>
      </c>
      <c r="Y34" s="21" t="s">
        <v>5</v>
      </c>
      <c r="Z34" s="22"/>
      <c r="AA34" s="33" t="e">
        <f>+AA33+X35</f>
        <v>#DIV/0!</v>
      </c>
      <c r="AB34" s="21" t="s">
        <v>5</v>
      </c>
      <c r="AC34" s="22"/>
      <c r="AD34" s="33" t="e">
        <f>+AA34</f>
        <v>#DIV/0!</v>
      </c>
      <c r="AE34" s="21" t="s">
        <v>5</v>
      </c>
      <c r="AF34" s="22"/>
      <c r="AG34" s="33" t="e">
        <f>+AG33+AD35</f>
        <v>#DIV/0!</v>
      </c>
      <c r="AH34" s="21" t="s">
        <v>5</v>
      </c>
      <c r="AI34" s="22"/>
      <c r="AJ34" s="33" t="e">
        <f>+AG34</f>
        <v>#DIV/0!</v>
      </c>
      <c r="AK34" s="21" t="s">
        <v>5</v>
      </c>
      <c r="AL34" s="22"/>
      <c r="AM34" s="33" t="e">
        <f>+AM33+AJ35</f>
        <v>#DIV/0!</v>
      </c>
      <c r="AN34" s="21" t="s">
        <v>5</v>
      </c>
      <c r="AO34" s="22"/>
      <c r="AP34" s="33" t="e">
        <f>+AM34</f>
        <v>#DIV/0!</v>
      </c>
      <c r="AQ34" s="21" t="s">
        <v>5</v>
      </c>
      <c r="AR34" s="22"/>
      <c r="AS34" s="33" t="e">
        <f>+AS33+AP35</f>
        <v>#DIV/0!</v>
      </c>
      <c r="AT34" s="21" t="s">
        <v>5</v>
      </c>
      <c r="AU34" s="22"/>
      <c r="AV34" s="33" t="e">
        <f>+AS34</f>
        <v>#DIV/0!</v>
      </c>
      <c r="AW34" s="21" t="s">
        <v>5</v>
      </c>
      <c r="AX34" s="22"/>
      <c r="AY34" s="33" t="e">
        <f>+AY33+AV35</f>
        <v>#DIV/0!</v>
      </c>
      <c r="AZ34" s="21" t="s">
        <v>5</v>
      </c>
      <c r="BA34" s="22"/>
      <c r="BB34" s="33" t="e">
        <f>+AY34</f>
        <v>#DIV/0!</v>
      </c>
      <c r="BC34" s="21" t="s">
        <v>5</v>
      </c>
      <c r="BD34" s="22"/>
      <c r="BE34" s="33" t="e">
        <f>+BE33+BB35</f>
        <v>#DIV/0!</v>
      </c>
      <c r="BF34" s="21" t="s">
        <v>5</v>
      </c>
      <c r="BG34" s="22"/>
      <c r="BH34" s="33" t="e">
        <f>+BE34</f>
        <v>#DIV/0!</v>
      </c>
      <c r="BI34" s="21" t="s">
        <v>5</v>
      </c>
      <c r="BJ34" s="22"/>
      <c r="BK34" s="33" t="e">
        <f>+BK33+BH35</f>
        <v>#DIV/0!</v>
      </c>
      <c r="BL34" s="21" t="s">
        <v>5</v>
      </c>
      <c r="BM34" s="22"/>
      <c r="BN34" s="33" t="e">
        <f>+BK34</f>
        <v>#DIV/0!</v>
      </c>
      <c r="BO34" s="21" t="s">
        <v>5</v>
      </c>
      <c r="BP34" s="22"/>
      <c r="BQ34" s="33" t="e">
        <f>+BQ33+BN35</f>
        <v>#DIV/0!</v>
      </c>
    </row>
    <row r="35" spans="1:69" x14ac:dyDescent="0.15">
      <c r="D35" s="25" t="s">
        <v>7</v>
      </c>
      <c r="E35" s="26"/>
      <c r="F35" s="34">
        <f>+F34-F33</f>
        <v>1000000</v>
      </c>
      <c r="G35" s="25" t="s">
        <v>10</v>
      </c>
      <c r="H35" s="35" t="e">
        <f>+I34/F34-1</f>
        <v>#DIV/0!</v>
      </c>
      <c r="I35" s="34" t="e">
        <f>+I34-F34</f>
        <v>#DIV/0!</v>
      </c>
      <c r="J35" s="25" t="s">
        <v>7</v>
      </c>
      <c r="K35" s="26"/>
      <c r="L35" s="34" t="e">
        <f>+L34-L33</f>
        <v>#DIV/0!</v>
      </c>
      <c r="M35" s="25" t="s">
        <v>10</v>
      </c>
      <c r="N35" s="35" t="e">
        <f>+O34/L34-1</f>
        <v>#DIV/0!</v>
      </c>
      <c r="O35" s="34" t="e">
        <f>+O34-L34</f>
        <v>#DIV/0!</v>
      </c>
      <c r="P35" s="25" t="s">
        <v>7</v>
      </c>
      <c r="Q35" s="26"/>
      <c r="R35" s="34" t="e">
        <f>+R34-R33</f>
        <v>#DIV/0!</v>
      </c>
      <c r="S35" s="25" t="s">
        <v>10</v>
      </c>
      <c r="T35" s="35" t="e">
        <f>+U34/R34-1</f>
        <v>#DIV/0!</v>
      </c>
      <c r="U35" s="34" t="e">
        <f>+U34-R34</f>
        <v>#DIV/0!</v>
      </c>
      <c r="V35" s="25" t="s">
        <v>7</v>
      </c>
      <c r="W35" s="26"/>
      <c r="X35" s="34" t="e">
        <f>+X34-X33</f>
        <v>#DIV/0!</v>
      </c>
      <c r="Y35" s="25" t="s">
        <v>10</v>
      </c>
      <c r="Z35" s="35" t="e">
        <f>+AA34/X34-1</f>
        <v>#DIV/0!</v>
      </c>
      <c r="AA35" s="34" t="e">
        <f>+AA34-X34</f>
        <v>#DIV/0!</v>
      </c>
      <c r="AB35" s="25" t="s">
        <v>7</v>
      </c>
      <c r="AC35" s="26"/>
      <c r="AD35" s="34" t="e">
        <f>+AD34-AD33</f>
        <v>#DIV/0!</v>
      </c>
      <c r="AE35" s="25" t="s">
        <v>10</v>
      </c>
      <c r="AF35" s="35" t="e">
        <f>+AG34/AD34-1</f>
        <v>#DIV/0!</v>
      </c>
      <c r="AG35" s="34" t="e">
        <f>+AG34-AD34</f>
        <v>#DIV/0!</v>
      </c>
      <c r="AH35" s="25" t="s">
        <v>7</v>
      </c>
      <c r="AI35" s="26"/>
      <c r="AJ35" s="34" t="e">
        <f>+AJ34-AJ33</f>
        <v>#DIV/0!</v>
      </c>
      <c r="AK35" s="25" t="s">
        <v>10</v>
      </c>
      <c r="AL35" s="35" t="e">
        <f>+AM34/AJ34-1</f>
        <v>#DIV/0!</v>
      </c>
      <c r="AM35" s="34" t="e">
        <f>+AM34-AJ34</f>
        <v>#DIV/0!</v>
      </c>
      <c r="AN35" s="25" t="s">
        <v>7</v>
      </c>
      <c r="AO35" s="26"/>
      <c r="AP35" s="34" t="e">
        <f>+AP34-AP33</f>
        <v>#DIV/0!</v>
      </c>
      <c r="AQ35" s="25" t="s">
        <v>10</v>
      </c>
      <c r="AR35" s="35" t="e">
        <f>+AS34/AP34-1</f>
        <v>#DIV/0!</v>
      </c>
      <c r="AS35" s="34" t="e">
        <f>+AS34-AP34</f>
        <v>#DIV/0!</v>
      </c>
      <c r="AT35" s="25" t="s">
        <v>7</v>
      </c>
      <c r="AU35" s="26"/>
      <c r="AV35" s="34" t="e">
        <f>+AV34-AV33</f>
        <v>#DIV/0!</v>
      </c>
      <c r="AW35" s="25" t="s">
        <v>10</v>
      </c>
      <c r="AX35" s="35" t="e">
        <f>+AY34/AV34-1</f>
        <v>#DIV/0!</v>
      </c>
      <c r="AY35" s="34" t="e">
        <f>+AY34-AV34</f>
        <v>#DIV/0!</v>
      </c>
      <c r="AZ35" s="25" t="s">
        <v>7</v>
      </c>
      <c r="BA35" s="26"/>
      <c r="BB35" s="34" t="e">
        <f>+BB34-BB33</f>
        <v>#DIV/0!</v>
      </c>
      <c r="BC35" s="25" t="s">
        <v>10</v>
      </c>
      <c r="BD35" s="35" t="e">
        <f>+BE34/BB34-1</f>
        <v>#DIV/0!</v>
      </c>
      <c r="BE35" s="34" t="e">
        <f>+BE34-BB34</f>
        <v>#DIV/0!</v>
      </c>
      <c r="BF35" s="25" t="s">
        <v>7</v>
      </c>
      <c r="BG35" s="26"/>
      <c r="BH35" s="34" t="e">
        <f>+BH34-BH33</f>
        <v>#DIV/0!</v>
      </c>
      <c r="BI35" s="25" t="s">
        <v>10</v>
      </c>
      <c r="BJ35" s="35" t="e">
        <f>+BK34/BH34-1</f>
        <v>#DIV/0!</v>
      </c>
      <c r="BK35" s="34" t="e">
        <f>+BK34-BH34</f>
        <v>#DIV/0!</v>
      </c>
      <c r="BL35" s="25" t="s">
        <v>7</v>
      </c>
      <c r="BM35" s="26"/>
      <c r="BN35" s="34" t="e">
        <f>+BN34-BN33</f>
        <v>#DIV/0!</v>
      </c>
      <c r="BO35" s="25" t="s">
        <v>10</v>
      </c>
      <c r="BP35" s="35" t="e">
        <f>+BQ34/BN34-1</f>
        <v>#DIV/0!</v>
      </c>
      <c r="BQ35" s="34" t="e">
        <f>+BQ34-BN34</f>
        <v>#DIV/0!</v>
      </c>
    </row>
    <row r="36" spans="1:69" x14ac:dyDescent="0.15">
      <c r="G36" s="25" t="s">
        <v>9</v>
      </c>
      <c r="H36" s="35" t="e">
        <f>+I34/$F$34-1</f>
        <v>#DIV/0!</v>
      </c>
      <c r="I36" s="34" t="e">
        <f>+I34-$F$34</f>
        <v>#DIV/0!</v>
      </c>
      <c r="M36" s="25" t="s">
        <v>9</v>
      </c>
      <c r="N36" s="35" t="e">
        <f>+O34/$F$34-1</f>
        <v>#DIV/0!</v>
      </c>
      <c r="O36" s="34" t="e">
        <f>+O34-$F$34</f>
        <v>#DIV/0!</v>
      </c>
      <c r="S36" s="25" t="s">
        <v>9</v>
      </c>
      <c r="T36" s="35" t="e">
        <f>+U34/$F$34-1</f>
        <v>#DIV/0!</v>
      </c>
      <c r="U36" s="34" t="e">
        <f>+U34-$F$34</f>
        <v>#DIV/0!</v>
      </c>
      <c r="Y36" s="25" t="s">
        <v>9</v>
      </c>
      <c r="Z36" s="35" t="e">
        <f>+AA34/$F$34-1</f>
        <v>#DIV/0!</v>
      </c>
      <c r="AA36" s="34" t="e">
        <f>+AA34-$F$34</f>
        <v>#DIV/0!</v>
      </c>
      <c r="AE36" s="25" t="s">
        <v>9</v>
      </c>
      <c r="AF36" s="35" t="e">
        <f>+AG34/$F$34-1</f>
        <v>#DIV/0!</v>
      </c>
      <c r="AG36" s="34" t="e">
        <f>+AG34-$F$34</f>
        <v>#DIV/0!</v>
      </c>
      <c r="AK36" s="25" t="s">
        <v>9</v>
      </c>
      <c r="AL36" s="35" t="e">
        <f>+AM34/$F$34-1</f>
        <v>#DIV/0!</v>
      </c>
      <c r="AM36" s="34" t="e">
        <f>+AM34-$F$34</f>
        <v>#DIV/0!</v>
      </c>
      <c r="AQ36" s="25" t="s">
        <v>9</v>
      </c>
      <c r="AR36" s="35" t="e">
        <f>+AS34/$F$34-1</f>
        <v>#DIV/0!</v>
      </c>
      <c r="AS36" s="34" t="e">
        <f>+AS34-$F$34</f>
        <v>#DIV/0!</v>
      </c>
      <c r="AW36" s="25" t="s">
        <v>9</v>
      </c>
      <c r="AX36" s="35" t="e">
        <f>+AY34/$F$34-1</f>
        <v>#DIV/0!</v>
      </c>
      <c r="AY36" s="34" t="e">
        <f>+AY34-$F$34</f>
        <v>#DIV/0!</v>
      </c>
      <c r="BC36" s="25" t="s">
        <v>9</v>
      </c>
      <c r="BD36" s="35" t="e">
        <f>+BE34/$F$34-1</f>
        <v>#DIV/0!</v>
      </c>
      <c r="BE36" s="34" t="e">
        <f>+BE34-$F$34</f>
        <v>#DIV/0!</v>
      </c>
      <c r="BI36" s="25" t="s">
        <v>9</v>
      </c>
      <c r="BJ36" s="35" t="e">
        <f>+BK34/$F$34-1</f>
        <v>#DIV/0!</v>
      </c>
      <c r="BK36" s="34" t="e">
        <f>+BK34-$F$34</f>
        <v>#DIV/0!</v>
      </c>
      <c r="BO36" s="25" t="s">
        <v>9</v>
      </c>
      <c r="BP36" s="35" t="e">
        <f>+BQ34/$F$34-1</f>
        <v>#DIV/0!</v>
      </c>
      <c r="BQ36" s="34" t="e">
        <f>+BQ34-$F$34</f>
        <v>#DIV/0!</v>
      </c>
    </row>
    <row r="37" spans="1:69" x14ac:dyDescent="0.15"/>
    <row r="38" spans="1:69" x14ac:dyDescent="0.15"/>
    <row r="39" spans="1:69" x14ac:dyDescent="0.15"/>
    <row r="40" spans="1:69" x14ac:dyDescent="0.15"/>
    <row r="41" spans="1:69" x14ac:dyDescent="0.15">
      <c r="A41" s="15" t="s">
        <v>105</v>
      </c>
      <c r="B41" s="39" t="s">
        <v>102</v>
      </c>
      <c r="D41" s="15" t="s">
        <v>103</v>
      </c>
      <c r="E41" s="15" t="s">
        <v>104</v>
      </c>
    </row>
    <row r="42" spans="1:69" x14ac:dyDescent="0.15"/>
  </sheetData>
  <sortState ref="A3:B23">
    <sortCondition ref="A3:A23"/>
  </sortState>
  <mergeCells count="23">
    <mergeCell ref="AW1:AY1"/>
    <mergeCell ref="BI1:BK1"/>
    <mergeCell ref="BL1:BN1"/>
    <mergeCell ref="BO1:BQ1"/>
    <mergeCell ref="AB1:AD1"/>
    <mergeCell ref="AH1:AJ1"/>
    <mergeCell ref="AN1:AP1"/>
    <mergeCell ref="Y1:AA1"/>
    <mergeCell ref="A1:C1"/>
    <mergeCell ref="BF1:BH1"/>
    <mergeCell ref="AT1:AV1"/>
    <mergeCell ref="AZ1:BB1"/>
    <mergeCell ref="BC1:BE1"/>
    <mergeCell ref="S1:U1"/>
    <mergeCell ref="D1:F1"/>
    <mergeCell ref="G1:I1"/>
    <mergeCell ref="J1:L1"/>
    <mergeCell ref="P1:R1"/>
    <mergeCell ref="M1:O1"/>
    <mergeCell ref="V1:X1"/>
    <mergeCell ref="AE1:AG1"/>
    <mergeCell ref="AK1:AM1"/>
    <mergeCell ref="AQ1:AS1"/>
  </mergeCells>
  <phoneticPr fontId="8" type="noConversion"/>
  <conditionalFormatting sqref="L35 F35 H35:I36 N35:O36 R35 T35:U36 X35 Z35:AA36 AD35 AF35:AG36 AJ35 AL35:AM36 AP35 AR35:AS36 AV35 AX35:AY36 BB35 BD35:BE36 BH35 BJ35:BK36 BN35 BP35:BQ36">
    <cfRule type="cellIs" dxfId="5" priority="325" operator="lessThan">
      <formula>0</formula>
    </cfRule>
    <cfRule type="cellIs" dxfId="4" priority="326" operator="greaterThan">
      <formula>0</formula>
    </cfRule>
  </conditionalFormatting>
  <conditionalFormatting sqref="O34 I34 U34 AA34 AG34 AM34 AS34 AY34 BE34 BK34 BQ34">
    <cfRule type="cellIs" dxfId="3" priority="173" operator="lessThan">
      <formula>$F$34</formula>
    </cfRule>
    <cfRule type="cellIs" dxfId="2" priority="174" operator="greaterThan">
      <formula>$F$34</formula>
    </cfRule>
    <cfRule type="cellIs" dxfId="1" priority="175" operator="greaterThan">
      <formula>1000000</formula>
    </cfRule>
    <cfRule type="cellIs" dxfId="0" priority="176" operator="greaterThan">
      <formula>1000000</formula>
    </cfRule>
  </conditionalFormatting>
  <pageMargins left="0.70000000000000007" right="0.70000000000000007" top="0.75000000000000011" bottom="0.75000000000000011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7"/>
  <sheetViews>
    <sheetView view="pageLayout" workbookViewId="0">
      <selection sqref="A1:A37"/>
    </sheetView>
  </sheetViews>
  <sheetFormatPr baseColWidth="10" defaultRowHeight="15" x14ac:dyDescent="0.2"/>
  <sheetData>
    <row r="1" spans="1:1" x14ac:dyDescent="0.2">
      <c r="A1" s="12">
        <v>339.04</v>
      </c>
    </row>
    <row r="2" spans="1:1" x14ac:dyDescent="0.2">
      <c r="A2" s="12">
        <v>102.5</v>
      </c>
    </row>
    <row r="3" spans="1:1" x14ac:dyDescent="0.2">
      <c r="A3" s="12">
        <v>58.16</v>
      </c>
    </row>
    <row r="4" spans="1:1" x14ac:dyDescent="0.2">
      <c r="A4" s="12">
        <v>51.65</v>
      </c>
    </row>
    <row r="5" spans="1:1" x14ac:dyDescent="0.2">
      <c r="A5" s="12">
        <v>25.88</v>
      </c>
    </row>
    <row r="6" spans="1:1" x14ac:dyDescent="0.2">
      <c r="A6" s="12">
        <v>24.82</v>
      </c>
    </row>
    <row r="7" spans="1:1" x14ac:dyDescent="0.2">
      <c r="A7" s="12">
        <v>63.56</v>
      </c>
    </row>
    <row r="8" spans="1:1" x14ac:dyDescent="0.2">
      <c r="A8" s="12">
        <v>4.0199999999999996</v>
      </c>
    </row>
    <row r="9" spans="1:1" x14ac:dyDescent="0.2">
      <c r="A9" s="12">
        <v>19.02</v>
      </c>
    </row>
    <row r="10" spans="1:1" x14ac:dyDescent="0.2">
      <c r="A10" s="12">
        <v>99.46</v>
      </c>
    </row>
    <row r="11" spans="1:1" x14ac:dyDescent="0.2">
      <c r="A11" s="12">
        <v>571.6</v>
      </c>
    </row>
    <row r="12" spans="1:1" x14ac:dyDescent="0.2">
      <c r="A12" s="12">
        <v>67.61</v>
      </c>
    </row>
    <row r="13" spans="1:1" x14ac:dyDescent="0.2">
      <c r="A13" s="12">
        <v>161.35</v>
      </c>
    </row>
    <row r="14" spans="1:1" x14ac:dyDescent="0.2">
      <c r="A14" s="12">
        <v>40.770000000000003</v>
      </c>
    </row>
    <row r="15" spans="1:1" x14ac:dyDescent="0.2">
      <c r="A15" s="12">
        <v>132.6</v>
      </c>
    </row>
    <row r="16" spans="1:1" x14ac:dyDescent="0.2">
      <c r="A16" s="12">
        <v>29.39</v>
      </c>
    </row>
    <row r="17" spans="1:1" x14ac:dyDescent="0.2">
      <c r="A17" s="12">
        <v>83.11</v>
      </c>
    </row>
    <row r="18" spans="1:1" x14ac:dyDescent="0.2">
      <c r="A18" s="12">
        <v>29.97</v>
      </c>
    </row>
    <row r="19" spans="1:1" x14ac:dyDescent="0.2">
      <c r="A19" s="12">
        <v>17.63</v>
      </c>
    </row>
    <row r="20" spans="1:1" x14ac:dyDescent="0.2">
      <c r="A20" s="12">
        <v>5.82</v>
      </c>
    </row>
    <row r="21" spans="1:1" x14ac:dyDescent="0.2">
      <c r="A21" s="12">
        <v>28.72</v>
      </c>
    </row>
    <row r="22" spans="1:1" x14ac:dyDescent="0.2">
      <c r="A22" s="14">
        <v>3162.92</v>
      </c>
    </row>
    <row r="23" spans="1:1" x14ac:dyDescent="0.2">
      <c r="A23" s="12">
        <v>20348</v>
      </c>
    </row>
    <row r="24" spans="1:1" x14ac:dyDescent="0.2">
      <c r="A24" s="13">
        <v>203.37</v>
      </c>
    </row>
    <row r="25" spans="1:1" x14ac:dyDescent="0.2">
      <c r="A25" s="12">
        <v>185.1</v>
      </c>
    </row>
    <row r="26" spans="1:1" x14ac:dyDescent="0.2">
      <c r="A26" s="12">
        <v>3.27</v>
      </c>
    </row>
    <row r="27" spans="1:1" x14ac:dyDescent="0.2">
      <c r="A27" s="12">
        <v>102.15</v>
      </c>
    </row>
    <row r="28" spans="1:1" x14ac:dyDescent="0.2">
      <c r="A28" s="12">
        <v>1325.6</v>
      </c>
    </row>
    <row r="29" spans="1:1" x14ac:dyDescent="0.2">
      <c r="A29" s="12">
        <v>696.25</v>
      </c>
    </row>
    <row r="30" spans="1:1" x14ac:dyDescent="0.2">
      <c r="A30" s="14">
        <v>98.91</v>
      </c>
    </row>
    <row r="31" spans="1:1" x14ac:dyDescent="0.2">
      <c r="A31" s="12">
        <v>110.64</v>
      </c>
    </row>
    <row r="32" spans="1:1" x14ac:dyDescent="0.2">
      <c r="A32" s="12">
        <v>125.93</v>
      </c>
    </row>
    <row r="33" spans="1:1" x14ac:dyDescent="0.2">
      <c r="A33" s="13">
        <v>120.95</v>
      </c>
    </row>
    <row r="34" spans="1:1" x14ac:dyDescent="0.2">
      <c r="A34" s="14">
        <v>1.2068000000000001</v>
      </c>
    </row>
    <row r="35" spans="1:1" x14ac:dyDescent="0.2">
      <c r="A35" s="12">
        <v>0.79039999999999999</v>
      </c>
    </row>
    <row r="36" spans="1:1" x14ac:dyDescent="0.2">
      <c r="A36" s="12">
        <v>136.99</v>
      </c>
    </row>
    <row r="37" spans="1:1" x14ac:dyDescent="0.2">
      <c r="A37" s="13">
        <v>1.3139000000000001</v>
      </c>
    </row>
  </sheetData>
  <phoneticPr fontId="8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Data Team</vt:lpstr>
      <vt:lpstr>Trading Game</vt:lpstr>
      <vt:lpstr>Foglio1</vt:lpstr>
      <vt:lpstr>'Trading Game'!Area_stampa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massimo armanini</cp:lastModifiedBy>
  <cp:lastPrinted>2014-09-05T09:58:20Z</cp:lastPrinted>
  <dcterms:created xsi:type="dcterms:W3CDTF">2009-09-23T14:08:06Z</dcterms:created>
  <dcterms:modified xsi:type="dcterms:W3CDTF">2018-11-10T17:38:33Z</dcterms:modified>
</cp:coreProperties>
</file>