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Sophie\LIUC\2019_2020\exercises students\"/>
    </mc:Choice>
  </mc:AlternateContent>
  <xr:revisionPtr revIDLastSave="0" documentId="13_ncr:1_{2D644D02-9B3A-452D-8E3D-259728F23BA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ext" sheetId="2" r:id="rId1"/>
    <sheet name="journal solutions" sheetId="4" r:id="rId2"/>
    <sheet name="ledger solutions" sheetId="5" r:id="rId3"/>
  </sheets>
  <definedNames>
    <definedName name="_xlnm.Print_Area" localSheetId="1">'journal solutions'!$A$1:$K$28</definedName>
    <definedName name="_xlnm.Print_Area" localSheetId="2">'ledger solutions'!$A$1:$S$31</definedName>
    <definedName name="_xlnm.Print_Area" localSheetId="0">text!$A$1:$A$18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4" l="1"/>
  <c r="I21" i="4"/>
  <c r="H23" i="4"/>
  <c r="B31" i="5"/>
  <c r="B27" i="5"/>
  <c r="B23" i="5"/>
  <c r="G20" i="5"/>
  <c r="G19" i="5"/>
  <c r="B19" i="5"/>
  <c r="B15" i="5"/>
  <c r="P14" i="5"/>
  <c r="G13" i="5"/>
  <c r="B10" i="5"/>
  <c r="C10" i="5"/>
  <c r="B11" i="5"/>
  <c r="P9" i="5"/>
  <c r="P6" i="5"/>
  <c r="M6" i="5"/>
  <c r="J6" i="5"/>
  <c r="G6" i="5"/>
  <c r="G2" i="5"/>
  <c r="J2" i="5"/>
  <c r="Q2" i="5"/>
  <c r="C2" i="5"/>
  <c r="S2" i="5"/>
  <c r="I23" i="4"/>
</calcChain>
</file>

<file path=xl/sharedStrings.xml><?xml version="1.0" encoding="utf-8"?>
<sst xmlns="http://schemas.openxmlformats.org/spreadsheetml/2006/main" count="82" uniqueCount="62">
  <si>
    <t>A</t>
  </si>
  <si>
    <t>=</t>
  </si>
  <si>
    <t>+</t>
  </si>
  <si>
    <t>L</t>
  </si>
  <si>
    <t>-</t>
  </si>
  <si>
    <t>E</t>
  </si>
  <si>
    <t>cash</t>
  </si>
  <si>
    <t>account payable</t>
  </si>
  <si>
    <t>common stock</t>
  </si>
  <si>
    <t>cost of goods</t>
  </si>
  <si>
    <t>1</t>
  </si>
  <si>
    <t>3</t>
  </si>
  <si>
    <t>2</t>
  </si>
  <si>
    <t>4</t>
  </si>
  <si>
    <t>sales revenue</t>
  </si>
  <si>
    <t>furniture</t>
  </si>
  <si>
    <t>inventory</t>
  </si>
  <si>
    <t>plant and equipment</t>
  </si>
  <si>
    <t>account receivable</t>
  </si>
  <si>
    <t>note receivable</t>
  </si>
  <si>
    <t>6</t>
  </si>
  <si>
    <t>capital lease payable</t>
  </si>
  <si>
    <t>financiang expenses</t>
  </si>
  <si>
    <t>interest expense (lease)</t>
  </si>
  <si>
    <t>Required:</t>
  </si>
  <si>
    <t>·         Journalize the following transactions and post them to the ledger</t>
  </si>
  <si>
    <t>cash (A)</t>
  </si>
  <si>
    <t>furniture (A)</t>
  </si>
  <si>
    <t>common stock (OE)</t>
  </si>
  <si>
    <t>inventory (A)</t>
  </si>
  <si>
    <t>account payable (L)</t>
  </si>
  <si>
    <t>account receivable (A)</t>
  </si>
  <si>
    <t>sales revenues (R)</t>
  </si>
  <si>
    <t>cost of goods sold (E)</t>
  </si>
  <si>
    <t>note receivable (A)</t>
  </si>
  <si>
    <t>financing expenses (E)</t>
  </si>
  <si>
    <t>plant and equipment (A)</t>
  </si>
  <si>
    <t>capital lease payable (L)</t>
  </si>
  <si>
    <t>interest expense (E)</t>
  </si>
  <si>
    <t>bank loan (L)</t>
  </si>
  <si>
    <t>see above 3</t>
  </si>
  <si>
    <t>bank loan</t>
  </si>
  <si>
    <t>5</t>
  </si>
  <si>
    <t>9</t>
  </si>
  <si>
    <t>CS+R</t>
  </si>
  <si>
    <t>ASSET= LIABILITIES+CS+REVENUES-EXPENSES</t>
  </si>
  <si>
    <t>1.    On March 1, 2015 Meta established to merchandise laptops (Total share capital: € 20.000). The shareholders contribute cash for € 10.000 and furniture for the rest.</t>
  </si>
  <si>
    <t>laptops</t>
  </si>
  <si>
    <t>3.    On June 15, 2015, Meta buys some laptops for a total amount of € 1.500. The payment of the purchase is due July 31.</t>
  </si>
  <si>
    <t>4.    On June 20, 2015 Meta sells half of the laptops previously bought for a total amount of € 1.000 euro, The payment is postponed to June 25.</t>
  </si>
  <si>
    <t>5.    On June 25, 2015 the customer asks for a further deferment of the payment until Nov. 15. Meta agrees but it asks the client to issue notes receivable for the amount due.</t>
  </si>
  <si>
    <t>6.    On June 29 Meta discounts the note receivables with a bank. The bank gives to the company a total amount of € 800.</t>
  </si>
  <si>
    <t xml:space="preserve">7.    On June 30, 2015 Meta pays the amount due for the purchase of the laptops. </t>
  </si>
  <si>
    <t>interest expenses</t>
  </si>
  <si>
    <t>2.    On March 31, 2015 Deutsche Bank grants Meta a 10 year bank loan for €150.000. Fixed interest rate 5% paid at the end of each quarter</t>
  </si>
  <si>
    <t>8.    On June 30, 2015 Meta repays the Q2 bank loan  +  interest to Deutsche Bank</t>
  </si>
  <si>
    <t>10.  On 1 Dec 2015 the lessee pays € 80 (€ 75 capital + € 5 interest)</t>
  </si>
  <si>
    <t>9.  On 1 Sept 2015 Meta leases a plant for a total obligation of € 320.</t>
  </si>
  <si>
    <t>META: Transactions</t>
  </si>
  <si>
    <t>Exercise – 13/11/2019</t>
  </si>
  <si>
    <t>interests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</si>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</sst>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[$-410]d\-mmm\-yy;@"/>
    <numFmt numFmtId="165" formatCode="#,##0_ ;\-#,##0\ "/>
    <numFmt numFmtId="166" formatCode="#,##0.00_ ;\-#,##0.00\ "/>
    <numFmt numFmtId="170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49" fontId="4" fillId="0" borderId="0" xfId="0" applyNumberFormat="1" applyFont="1" applyAlignment="1">
      <alignment horizontal="center"/>
    </xf>
    <xf numFmtId="164" fontId="5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1" fillId="0" borderId="1" xfId="1" applyNumberFormat="1" applyFont="1" applyFill="1" applyBorder="1" applyAlignment="1">
      <alignment horizontal="left"/>
    </xf>
    <xf numFmtId="165" fontId="1" fillId="0" borderId="2" xfId="1" applyNumberFormat="1" applyFont="1" applyFill="1" applyBorder="1" applyAlignment="1">
      <alignment horizontal="left"/>
    </xf>
    <xf numFmtId="165" fontId="1" fillId="0" borderId="0" xfId="1" applyNumberFormat="1" applyFont="1" applyAlignment="1">
      <alignment horizontal="left"/>
    </xf>
    <xf numFmtId="165" fontId="1" fillId="0" borderId="1" xfId="1" applyNumberFormat="1" applyFont="1" applyBorder="1" applyAlignment="1">
      <alignment horizontal="left"/>
    </xf>
    <xf numFmtId="165" fontId="1" fillId="2" borderId="0" xfId="1" applyNumberFormat="1" applyFont="1" applyFill="1"/>
    <xf numFmtId="0" fontId="0" fillId="0" borderId="0" xfId="0" applyBorder="1"/>
    <xf numFmtId="165" fontId="1" fillId="0" borderId="2" xfId="1" applyNumberFormat="1" applyFont="1" applyBorder="1"/>
    <xf numFmtId="166" fontId="1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165" fontId="6" fillId="0" borderId="1" xfId="1" applyNumberFormat="1" applyFont="1" applyBorder="1" applyAlignment="1">
      <alignment horizontal="left"/>
    </xf>
    <xf numFmtId="165" fontId="1" fillId="2" borderId="0" xfId="1" applyNumberFormat="1" applyFont="1" applyFill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5" fontId="1" fillId="0" borderId="0" xfId="1" applyNumberFormat="1" applyFont="1" applyBorder="1"/>
    <xf numFmtId="165" fontId="1" fillId="0" borderId="0" xfId="1" applyNumberFormat="1" applyFont="1" applyFill="1" applyAlignment="1">
      <alignment horizontal="left"/>
    </xf>
    <xf numFmtId="49" fontId="4" fillId="0" borderId="0" xfId="0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5" fontId="1" fillId="0" borderId="3" xfId="1" applyNumberFormat="1" applyFont="1" applyFill="1" applyBorder="1" applyAlignment="1">
      <alignment horizontal="left"/>
    </xf>
    <xf numFmtId="165" fontId="1" fillId="3" borderId="0" xfId="1" applyNumberFormat="1" applyFont="1" applyFill="1" applyAlignment="1">
      <alignment horizontal="left"/>
    </xf>
    <xf numFmtId="165" fontId="4" fillId="0" borderId="0" xfId="1" applyNumberFormat="1" applyFont="1" applyBorder="1"/>
    <xf numFmtId="165" fontId="4" fillId="0" borderId="0" xfId="1" applyNumberFormat="1" applyFont="1" applyFill="1" applyBorder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 vertical="distributed"/>
    </xf>
    <xf numFmtId="165" fontId="11" fillId="0" borderId="0" xfId="1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5" fontId="12" fillId="0" borderId="0" xfId="1" applyNumberFormat="1" applyFont="1"/>
    <xf numFmtId="165" fontId="11" fillId="0" borderId="0" xfId="1" applyNumberFormat="1" applyFont="1"/>
    <xf numFmtId="165" fontId="11" fillId="0" borderId="0" xfId="1" applyNumberFormat="1" applyFont="1" applyBorder="1"/>
    <xf numFmtId="0" fontId="12" fillId="0" borderId="0" xfId="0" applyFont="1"/>
    <xf numFmtId="165" fontId="10" fillId="0" borderId="0" xfId="1" applyNumberFormat="1" applyFont="1"/>
    <xf numFmtId="165" fontId="13" fillId="0" borderId="0" xfId="1" applyNumberFormat="1" applyFont="1" applyFill="1" applyAlignment="1">
      <alignment horizontal="left"/>
    </xf>
    <xf numFmtId="165" fontId="12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/>
    <xf numFmtId="49" fontId="12" fillId="0" borderId="0" xfId="1" applyNumberFormat="1" applyFont="1" applyAlignment="1">
      <alignment horizontal="center"/>
    </xf>
    <xf numFmtId="49" fontId="12" fillId="0" borderId="0" xfId="0" applyNumberFormat="1" applyFont="1"/>
    <xf numFmtId="165" fontId="1" fillId="3" borderId="2" xfId="1" applyNumberFormat="1" applyFont="1" applyFill="1" applyBorder="1" applyAlignment="1">
      <alignment horizontal="left"/>
    </xf>
    <xf numFmtId="165" fontId="10" fillId="0" borderId="0" xfId="1" applyNumberFormat="1" applyFont="1" applyBorder="1"/>
    <xf numFmtId="49" fontId="13" fillId="0" borderId="0" xfId="1" applyNumberFormat="1" applyFont="1" applyAlignment="1">
      <alignment horizontal="center"/>
    </xf>
    <xf numFmtId="165" fontId="12" fillId="0" borderId="0" xfId="0" applyNumberFormat="1" applyFont="1"/>
    <xf numFmtId="41" fontId="1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41" fontId="2" fillId="0" borderId="0" xfId="1" applyNumberFormat="1" applyFont="1"/>
    <xf numFmtId="41" fontId="1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165" fontId="1" fillId="0" borderId="0" xfId="1" applyNumberFormat="1" applyFont="1"/>
    <xf numFmtId="165" fontId="3" fillId="0" borderId="0" xfId="1" applyNumberFormat="1" applyFont="1"/>
    <xf numFmtId="0" fontId="8" fillId="4" borderId="0" xfId="0" applyFont="1" applyFill="1"/>
    <xf numFmtId="0" fontId="9" fillId="0" borderId="0" xfId="0" applyFont="1"/>
    <xf numFmtId="41" fontId="0" fillId="0" borderId="0" xfId="1" applyNumberFormat="1" applyFont="1" applyAlignment="1">
      <alignment horizontal="left"/>
    </xf>
    <xf numFmtId="41" fontId="0" fillId="0" borderId="0" xfId="1" applyNumberFormat="1" applyFont="1"/>
    <xf numFmtId="43" fontId="2" fillId="0" borderId="0" xfId="1" applyFont="1"/>
    <xf numFmtId="43" fontId="2" fillId="0" borderId="0" xfId="0" applyNumberFormat="1" applyFont="1"/>
    <xf numFmtId="165" fontId="0" fillId="0" borderId="2" xfId="1" applyNumberFormat="1" applyFont="1" applyFill="1" applyBorder="1" applyAlignment="1">
      <alignment horizontal="left"/>
    </xf>
    <xf numFmtId="165" fontId="1" fillId="0" borderId="5" xfId="1" applyNumberFormat="1" applyFont="1" applyBorder="1" applyAlignment="1">
      <alignment horizontal="left"/>
    </xf>
    <xf numFmtId="165" fontId="1" fillId="0" borderId="6" xfId="1" applyNumberFormat="1" applyFont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165" fontId="11" fillId="0" borderId="0" xfId="1" applyNumberFormat="1" applyFont="1" applyFill="1" applyBorder="1" applyAlignment="1">
      <alignment horizontal="center" vertical="distributed"/>
    </xf>
    <xf numFmtId="165" fontId="1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1" fillId="0" borderId="0" xfId="1" applyNumberFormat="1" applyFont="1" applyFill="1" applyBorder="1"/>
    <xf numFmtId="165" fontId="0" fillId="0" borderId="0" xfId="1" applyNumberFormat="1" applyFont="1"/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0" fontId="0" fillId="3" borderId="0" xfId="0" applyFill="1"/>
    <xf numFmtId="41" fontId="1" fillId="3" borderId="0" xfId="1" applyNumberFormat="1" applyFont="1" applyFill="1" applyAlignment="1">
      <alignment horizontal="left"/>
    </xf>
    <xf numFmtId="41" fontId="1" fillId="3" borderId="0" xfId="1" applyNumberFormat="1" applyFont="1" applyFill="1"/>
    <xf numFmtId="0" fontId="16" fillId="0" borderId="0" xfId="0" applyFont="1"/>
    <xf numFmtId="0" fontId="7" fillId="0" borderId="0" xfId="0" applyFont="1"/>
    <xf numFmtId="165" fontId="3" fillId="0" borderId="4" xfId="1" applyNumberFormat="1" applyFont="1" applyFill="1" applyBorder="1" applyAlignment="1">
      <alignment horizontal="center" vertical="distributed"/>
    </xf>
    <xf numFmtId="165" fontId="1" fillId="0" borderId="4" xfId="1" applyNumberFormat="1" applyFont="1" applyBorder="1" applyAlignment="1">
      <alignment horizontal="center" vertical="distributed"/>
    </xf>
    <xf numFmtId="165" fontId="14" fillId="0" borderId="0" xfId="1" applyNumberFormat="1" applyFont="1" applyFill="1" applyBorder="1" applyAlignment="1">
      <alignment horizontal="center" vertical="distributed"/>
    </xf>
    <xf numFmtId="165" fontId="15" fillId="0" borderId="0" xfId="1" applyNumberFormat="1" applyFont="1" applyBorder="1" applyAlignment="1">
      <alignment horizontal="center" vertical="distributed"/>
    </xf>
    <xf numFmtId="165" fontId="14" fillId="0" borderId="4" xfId="1" applyNumberFormat="1" applyFont="1" applyFill="1" applyBorder="1" applyAlignment="1">
      <alignment horizontal="center" vertical="distributed"/>
    </xf>
    <xf numFmtId="165" fontId="15" fillId="0" borderId="4" xfId="1" applyNumberFormat="1" applyFont="1" applyBorder="1" applyAlignment="1">
      <alignment horizontal="center" vertical="distributed"/>
    </xf>
    <xf numFmtId="165" fontId="3" fillId="0" borderId="0" xfId="1" applyNumberFormat="1" applyFont="1" applyFill="1" applyBorder="1" applyAlignment="1">
      <alignment horizontal="center" vertical="distributed"/>
    </xf>
    <xf numFmtId="165" fontId="1" fillId="0" borderId="0" xfId="1" applyNumberFormat="1" applyFont="1" applyFill="1" applyBorder="1" applyAlignment="1">
      <alignment horizontal="center" vertical="distributed"/>
    </xf>
    <xf numFmtId="165" fontId="8" fillId="0" borderId="0" xfId="1" applyNumberFormat="1" applyFont="1" applyFill="1" applyBorder="1" applyAlignment="1">
      <alignment horizontal="center" vertical="distributed" wrapText="1"/>
    </xf>
    <xf numFmtId="165" fontId="9" fillId="0" borderId="0" xfId="1" applyNumberFormat="1" applyFont="1" applyBorder="1" applyAlignment="1">
      <alignment horizontal="center" vertical="distributed" wrapText="1"/>
    </xf>
    <xf numFmtId="165" fontId="1" fillId="0" borderId="0" xfId="1" applyNumberFormat="1" applyFont="1" applyBorder="1" applyAlignment="1">
      <alignment horizontal="center" vertical="distributed"/>
    </xf>
    <xf numFmtId="170" fontId="0" fillId="0" borderId="0" xfId="0" applyNumberFormat="1"/>
    <xf numFmtId="170" fontId="0" fillId="3" borderId="0" xfId="0" applyNumberFormat="1" applyFill="1"/>
    <xf numFmtId="170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45.28515625" customWidth="1"/>
    <col min="2" max="2" width="1.5703125" customWidth="1"/>
    <col min="3" max="8" width="9.140625" hidden="1" customWidth="1"/>
  </cols>
  <sheetData>
    <row r="1" spans="1:1" s="57" customFormat="1" ht="18.75" x14ac:dyDescent="0.3">
      <c r="A1" s="57" t="s">
        <v>59</v>
      </c>
    </row>
    <row r="4" spans="1:1" x14ac:dyDescent="0.25">
      <c r="A4" t="s">
        <v>24</v>
      </c>
    </row>
    <row r="5" spans="1:1" x14ac:dyDescent="0.25">
      <c r="A5" t="s">
        <v>25</v>
      </c>
    </row>
    <row r="7" spans="1:1" x14ac:dyDescent="0.25">
      <c r="A7" s="61" t="s">
        <v>58</v>
      </c>
    </row>
    <row r="8" spans="1:1" x14ac:dyDescent="0.25">
      <c r="A8" s="62" t="s">
        <v>46</v>
      </c>
    </row>
    <row r="9" spans="1:1" s="58" customFormat="1" x14ac:dyDescent="0.25">
      <c r="A9" s="62" t="s">
        <v>54</v>
      </c>
    </row>
    <row r="10" spans="1:1" s="58" customFormat="1" x14ac:dyDescent="0.25">
      <c r="A10" s="62" t="s">
        <v>48</v>
      </c>
    </row>
    <row r="11" spans="1:1" s="70" customFormat="1" x14ac:dyDescent="0.25">
      <c r="A11" s="71" t="s">
        <v>49</v>
      </c>
    </row>
    <row r="12" spans="1:1" s="58" customFormat="1" x14ac:dyDescent="0.25">
      <c r="A12" s="62" t="s">
        <v>50</v>
      </c>
    </row>
    <row r="13" spans="1:1" s="58" customFormat="1" x14ac:dyDescent="0.25">
      <c r="A13" s="62" t="s">
        <v>51</v>
      </c>
    </row>
    <row r="14" spans="1:1" s="84" customFormat="1" x14ac:dyDescent="0.25">
      <c r="A14" s="83" t="s">
        <v>52</v>
      </c>
    </row>
    <row r="15" spans="1:1" s="84" customFormat="1" x14ac:dyDescent="0.25">
      <c r="A15" s="83" t="s">
        <v>55</v>
      </c>
    </row>
    <row r="16" spans="1:1" s="58" customFormat="1" x14ac:dyDescent="0.25">
      <c r="A16" s="62" t="s">
        <v>57</v>
      </c>
    </row>
    <row r="17" spans="1:1" s="58" customFormat="1" x14ac:dyDescent="0.25">
      <c r="A17" s="62" t="s">
        <v>56</v>
      </c>
    </row>
    <row r="18" spans="1:1" x14ac:dyDescent="0.25">
      <c r="A18" s="62"/>
    </row>
    <row r="19" spans="1:1" ht="1.5" customHeight="1" x14ac:dyDescent="0.25"/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zoomScaleNormal="100" workbookViewId="0">
      <selection activeCell="H8" sqref="H8:H9"/>
    </sheetView>
  </sheetViews>
  <sheetFormatPr defaultRowHeight="15" x14ac:dyDescent="0.25"/>
  <cols>
    <col min="1" max="1" width="4.140625" style="50" customWidth="1"/>
    <col min="2" max="2" width="18" style="51" bestFit="1" customWidth="1"/>
    <col min="4" max="4" width="23.140625" bestFit="1" customWidth="1"/>
    <col min="5" max="5" width="24" style="55" bestFit="1" customWidth="1"/>
    <col min="6" max="6" width="13" style="49" customWidth="1"/>
    <col min="7" max="7" width="10.5703125" style="49" bestFit="1" customWidth="1"/>
    <col min="8" max="8" width="13.42578125" bestFit="1" customWidth="1"/>
    <col min="9" max="9" width="11.140625" bestFit="1" customWidth="1"/>
  </cols>
  <sheetData>
    <row r="1" spans="1:8" ht="18.75" x14ac:dyDescent="0.3">
      <c r="B1" s="2">
        <v>43782</v>
      </c>
      <c r="D1" s="60"/>
    </row>
    <row r="2" spans="1:8" x14ac:dyDescent="0.25">
      <c r="A2" s="50">
        <v>1</v>
      </c>
      <c r="B2" s="96">
        <v>42064</v>
      </c>
      <c r="D2" t="s">
        <v>26</v>
      </c>
      <c r="E2" s="55">
        <v>10000</v>
      </c>
    </row>
    <row r="3" spans="1:8" x14ac:dyDescent="0.25">
      <c r="B3" s="96"/>
      <c r="D3" t="s">
        <v>27</v>
      </c>
      <c r="E3" s="55">
        <v>10000</v>
      </c>
    </row>
    <row r="4" spans="1:8" x14ac:dyDescent="0.25">
      <c r="B4" s="96"/>
      <c r="E4" s="55" t="s">
        <v>28</v>
      </c>
      <c r="G4" s="49">
        <v>20000</v>
      </c>
    </row>
    <row r="5" spans="1:8" x14ac:dyDescent="0.25">
      <c r="A5" s="50">
        <v>2</v>
      </c>
      <c r="B5" s="96">
        <v>42094</v>
      </c>
      <c r="D5" t="s">
        <v>26</v>
      </c>
      <c r="E5" s="55">
        <v>150000</v>
      </c>
    </row>
    <row r="6" spans="1:8" x14ac:dyDescent="0.25">
      <c r="B6" s="96"/>
      <c r="E6" s="63" t="s">
        <v>39</v>
      </c>
      <c r="G6" s="55">
        <v>150000</v>
      </c>
      <c r="H6" s="53"/>
    </row>
    <row r="7" spans="1:8" x14ac:dyDescent="0.25">
      <c r="A7" s="50">
        <v>3</v>
      </c>
      <c r="B7" s="96">
        <v>42170</v>
      </c>
      <c r="D7" t="s">
        <v>29</v>
      </c>
      <c r="E7" s="55">
        <v>1500</v>
      </c>
      <c r="F7" s="54" t="s">
        <v>47</v>
      </c>
    </row>
    <row r="8" spans="1:8" x14ac:dyDescent="0.25">
      <c r="B8" s="96"/>
      <c r="E8" s="55" t="s">
        <v>30</v>
      </c>
      <c r="G8" s="49">
        <v>1500</v>
      </c>
      <c r="H8" s="98">
        <v>42216</v>
      </c>
    </row>
    <row r="9" spans="1:8" x14ac:dyDescent="0.25">
      <c r="A9" s="50">
        <v>4</v>
      </c>
      <c r="B9" s="96">
        <v>42175</v>
      </c>
      <c r="D9" t="s">
        <v>31</v>
      </c>
      <c r="E9" s="55">
        <v>1000</v>
      </c>
      <c r="H9" s="98">
        <v>42180</v>
      </c>
    </row>
    <row r="10" spans="1:8" x14ac:dyDescent="0.25">
      <c r="B10" s="96"/>
      <c r="E10" s="55" t="s">
        <v>32</v>
      </c>
      <c r="G10" s="49">
        <v>1000</v>
      </c>
    </row>
    <row r="11" spans="1:8" x14ac:dyDescent="0.25">
      <c r="B11" s="97">
        <v>42175</v>
      </c>
      <c r="C11" s="80"/>
      <c r="D11" s="80" t="s">
        <v>33</v>
      </c>
      <c r="E11" s="81">
        <v>750</v>
      </c>
      <c r="F11" s="82"/>
      <c r="G11" s="82"/>
    </row>
    <row r="12" spans="1:8" x14ac:dyDescent="0.25">
      <c r="B12" s="97"/>
      <c r="C12" s="80"/>
      <c r="D12" s="80"/>
      <c r="E12" s="81" t="s">
        <v>29</v>
      </c>
      <c r="F12" s="82"/>
      <c r="G12" s="82">
        <v>750</v>
      </c>
    </row>
    <row r="13" spans="1:8" x14ac:dyDescent="0.25">
      <c r="A13" s="50">
        <v>5</v>
      </c>
      <c r="B13" s="96">
        <v>42180</v>
      </c>
      <c r="D13" t="s">
        <v>34</v>
      </c>
      <c r="E13" s="55">
        <v>1000</v>
      </c>
    </row>
    <row r="14" spans="1:8" x14ac:dyDescent="0.25">
      <c r="B14" s="96"/>
      <c r="E14" s="56" t="s">
        <v>31</v>
      </c>
      <c r="G14" s="49">
        <v>1000</v>
      </c>
    </row>
    <row r="15" spans="1:8" x14ac:dyDescent="0.25">
      <c r="A15" s="50">
        <v>6</v>
      </c>
      <c r="B15" s="96">
        <v>42184</v>
      </c>
      <c r="D15" t="s">
        <v>26</v>
      </c>
      <c r="E15" s="55">
        <v>800</v>
      </c>
    </row>
    <row r="16" spans="1:8" x14ac:dyDescent="0.25">
      <c r="B16" s="96"/>
      <c r="D16" t="s">
        <v>35</v>
      </c>
      <c r="E16" s="55">
        <v>200</v>
      </c>
    </row>
    <row r="17" spans="1:10" x14ac:dyDescent="0.25">
      <c r="B17" s="96"/>
      <c r="E17" s="55" t="s">
        <v>34</v>
      </c>
      <c r="G17" s="49">
        <v>1000</v>
      </c>
    </row>
    <row r="18" spans="1:10" x14ac:dyDescent="0.25">
      <c r="A18" s="50">
        <v>7</v>
      </c>
      <c r="B18" s="96">
        <v>42185</v>
      </c>
      <c r="D18" s="49" t="s">
        <v>30</v>
      </c>
      <c r="E18" s="55">
        <v>1500</v>
      </c>
    </row>
    <row r="19" spans="1:10" x14ac:dyDescent="0.25">
      <c r="B19" s="96"/>
      <c r="E19" s="55" t="s">
        <v>26</v>
      </c>
      <c r="F19" s="49">
        <v>1500</v>
      </c>
      <c r="H19" s="52" t="s">
        <v>40</v>
      </c>
    </row>
    <row r="20" spans="1:10" x14ac:dyDescent="0.25">
      <c r="A20" s="50">
        <v>8</v>
      </c>
      <c r="B20" s="96">
        <v>42185</v>
      </c>
      <c r="D20" s="64" t="s">
        <v>41</v>
      </c>
      <c r="E20" s="55">
        <v>3750</v>
      </c>
    </row>
    <row r="21" spans="1:10" x14ac:dyDescent="0.25">
      <c r="B21" s="96"/>
      <c r="E21" s="55" t="s">
        <v>26</v>
      </c>
      <c r="F21" s="49">
        <v>3750</v>
      </c>
      <c r="H21" s="65">
        <f>150000/10</f>
        <v>15000</v>
      </c>
      <c r="I21" s="66">
        <f>H21/12*3</f>
        <v>3750</v>
      </c>
      <c r="J21" s="52" t="s">
        <v>61</v>
      </c>
    </row>
    <row r="22" spans="1:10" x14ac:dyDescent="0.25">
      <c r="B22" s="96">
        <v>42185</v>
      </c>
      <c r="D22" t="s">
        <v>53</v>
      </c>
      <c r="E22" s="55">
        <v>1875</v>
      </c>
      <c r="H22" s="65"/>
      <c r="I22" s="66"/>
    </row>
    <row r="23" spans="1:10" x14ac:dyDescent="0.25">
      <c r="B23" s="96"/>
      <c r="E23" s="63" t="s">
        <v>26</v>
      </c>
      <c r="F23" s="49">
        <v>1875</v>
      </c>
      <c r="H23" s="65">
        <f>150000*5/100</f>
        <v>7500</v>
      </c>
      <c r="I23" s="66">
        <f>H23/12*3</f>
        <v>1875</v>
      </c>
      <c r="J23" s="52" t="s">
        <v>60</v>
      </c>
    </row>
    <row r="24" spans="1:10" x14ac:dyDescent="0.25">
      <c r="A24" s="50">
        <v>9</v>
      </c>
      <c r="B24" s="96">
        <v>42248</v>
      </c>
      <c r="D24" t="s">
        <v>36</v>
      </c>
      <c r="E24" s="55">
        <v>320</v>
      </c>
    </row>
    <row r="25" spans="1:10" x14ac:dyDescent="0.25">
      <c r="B25" s="96"/>
      <c r="E25" s="55" t="s">
        <v>37</v>
      </c>
      <c r="F25" s="49">
        <v>320</v>
      </c>
    </row>
    <row r="26" spans="1:10" x14ac:dyDescent="0.25">
      <c r="A26" s="50">
        <v>10</v>
      </c>
      <c r="B26" s="96">
        <v>42339</v>
      </c>
      <c r="D26" s="49" t="s">
        <v>37</v>
      </c>
      <c r="E26" s="55">
        <v>75</v>
      </c>
    </row>
    <row r="27" spans="1:10" x14ac:dyDescent="0.25">
      <c r="D27" s="55" t="s">
        <v>38</v>
      </c>
      <c r="E27" s="49">
        <v>5</v>
      </c>
    </row>
    <row r="28" spans="1:10" x14ac:dyDescent="0.25">
      <c r="E28" s="55" t="s">
        <v>26</v>
      </c>
      <c r="F28" s="49">
        <v>80</v>
      </c>
    </row>
  </sheetData>
  <pageMargins left="0.7" right="0.7" top="0.75" bottom="0.75" header="0.3" footer="0.3"/>
  <pageSetup paperSize="9" scale="9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69"/>
  <sheetViews>
    <sheetView view="pageBreakPreview" zoomScale="75" zoomScaleNormal="100" zoomScaleSheetLayoutView="75" workbookViewId="0">
      <selection activeCell="B1" sqref="B1"/>
    </sheetView>
  </sheetViews>
  <sheetFormatPr defaultRowHeight="15" x14ac:dyDescent="0.25"/>
  <cols>
    <col min="1" max="1" width="4.85546875" style="27" customWidth="1"/>
    <col min="2" max="2" width="15.5703125" style="59" bestFit="1" customWidth="1"/>
    <col min="3" max="3" width="10.5703125" style="59" customWidth="1"/>
    <col min="4" max="4" width="8.42578125" style="29" customWidth="1"/>
    <col min="5" max="5" width="6.28515625" style="29" customWidth="1"/>
    <col min="6" max="6" width="19.140625" style="59" customWidth="1"/>
    <col min="7" max="7" width="9.7109375" style="59" bestFit="1" customWidth="1"/>
    <col min="8" max="8" width="7.7109375" style="35" customWidth="1"/>
    <col min="9" max="9" width="16.28515625" style="4" customWidth="1"/>
    <col min="10" max="10" width="8.42578125" style="4" bestFit="1" customWidth="1"/>
    <col min="11" max="11" width="7" style="4" customWidth="1"/>
    <col min="12" max="12" width="9.7109375" style="59" bestFit="1" customWidth="1"/>
    <col min="13" max="13" width="6.85546875" style="59" bestFit="1" customWidth="1"/>
    <col min="14" max="14" width="4.85546875" style="38" customWidth="1"/>
    <col min="15" max="15" width="7.7109375" style="38" customWidth="1"/>
    <col min="16" max="16" width="9.28515625" style="59" bestFit="1" customWidth="1"/>
    <col min="17" max="17" width="6.5703125" style="59" customWidth="1"/>
    <col min="18" max="18" width="11.28515625" style="59" bestFit="1" customWidth="1"/>
    <col min="19" max="19" width="6.42578125" style="59" customWidth="1"/>
    <col min="20" max="20" width="9.140625" style="59" customWidth="1"/>
    <col min="21" max="21" width="11.140625" style="59" bestFit="1" customWidth="1"/>
  </cols>
  <sheetData>
    <row r="1" spans="1:23" ht="18.75" x14ac:dyDescent="0.3">
      <c r="B1" s="2">
        <v>43782</v>
      </c>
      <c r="C1" s="60"/>
      <c r="F1" s="76" t="s">
        <v>45</v>
      </c>
      <c r="H1" s="38"/>
      <c r="I1" s="46"/>
      <c r="J1" s="87"/>
      <c r="K1" s="87"/>
      <c r="L1" s="88"/>
      <c r="N1" s="34"/>
      <c r="O1" s="34"/>
    </row>
    <row r="2" spans="1:23" s="37" customFormat="1" ht="11.25" x14ac:dyDescent="0.2">
      <c r="A2" s="28"/>
      <c r="B2" s="39" t="s">
        <v>0</v>
      </c>
      <c r="C2" s="40">
        <f>+B11+B15+B19+B23+B27+B31</f>
        <v>164665</v>
      </c>
      <c r="D2" s="30" t="s">
        <v>1</v>
      </c>
      <c r="E2" s="43" t="s">
        <v>2</v>
      </c>
      <c r="F2" s="41" t="s">
        <v>3</v>
      </c>
      <c r="G2" s="34">
        <f>G6+G13+G20+G26</f>
        <v>146495</v>
      </c>
      <c r="H2" s="44" t="s">
        <v>2</v>
      </c>
      <c r="I2" s="47" t="s">
        <v>44</v>
      </c>
      <c r="J2" s="42">
        <f>+J6+M6</f>
        <v>21000</v>
      </c>
      <c r="K2" s="42"/>
      <c r="L2" s="47"/>
      <c r="M2" s="42"/>
      <c r="N2" s="44" t="s">
        <v>4</v>
      </c>
      <c r="P2" s="37" t="s">
        <v>5</v>
      </c>
      <c r="Q2" s="48">
        <f>P6+P9+P14</f>
        <v>2830</v>
      </c>
      <c r="R2" s="34" t="s">
        <v>1</v>
      </c>
      <c r="S2" s="40">
        <f>+G2+J2-Q2-C2</f>
        <v>0</v>
      </c>
      <c r="T2" s="30"/>
      <c r="U2" s="42"/>
      <c r="V2" s="34"/>
      <c r="W2" s="34"/>
    </row>
    <row r="3" spans="1:23" ht="15.75" customHeight="1" thickBot="1" x14ac:dyDescent="0.3">
      <c r="B3" s="85" t="s">
        <v>6</v>
      </c>
      <c r="C3" s="86"/>
      <c r="E3" s="31"/>
      <c r="F3" s="85" t="s">
        <v>41</v>
      </c>
      <c r="G3" s="86"/>
      <c r="I3" s="85" t="s">
        <v>8</v>
      </c>
      <c r="J3" s="86"/>
      <c r="K3" s="79"/>
      <c r="L3" s="85" t="s">
        <v>14</v>
      </c>
      <c r="M3" s="86"/>
      <c r="P3" s="85" t="s">
        <v>9</v>
      </c>
      <c r="Q3" s="86"/>
    </row>
    <row r="4" spans="1:23" x14ac:dyDescent="0.25">
      <c r="A4" s="27" t="s">
        <v>10</v>
      </c>
      <c r="B4" s="18">
        <v>10000</v>
      </c>
      <c r="C4" s="5">
        <v>1500</v>
      </c>
      <c r="D4" s="29">
        <v>7</v>
      </c>
      <c r="E4" s="29">
        <v>8</v>
      </c>
      <c r="F4" s="67">
        <v>3750</v>
      </c>
      <c r="G4" s="18">
        <v>150000</v>
      </c>
      <c r="H4" s="27" t="s">
        <v>12</v>
      </c>
      <c r="I4" s="6"/>
      <c r="J4" s="18">
        <v>20000</v>
      </c>
      <c r="K4" s="27" t="s">
        <v>10</v>
      </c>
      <c r="L4" s="6"/>
      <c r="M4" s="18">
        <v>1000</v>
      </c>
      <c r="N4" s="27" t="s">
        <v>13</v>
      </c>
      <c r="O4" s="27" t="s">
        <v>13</v>
      </c>
      <c r="P4" s="45">
        <v>750</v>
      </c>
      <c r="Q4" s="7"/>
    </row>
    <row r="5" spans="1:23" x14ac:dyDescent="0.25">
      <c r="A5" s="27" t="s">
        <v>12</v>
      </c>
      <c r="B5" s="7">
        <v>150000</v>
      </c>
      <c r="C5" s="5">
        <v>3750</v>
      </c>
      <c r="D5" s="29">
        <v>8</v>
      </c>
      <c r="F5" s="7"/>
      <c r="G5" s="5"/>
      <c r="H5" s="29"/>
      <c r="I5" s="59"/>
      <c r="J5" s="8"/>
      <c r="K5" s="21"/>
      <c r="M5" s="8"/>
      <c r="O5" s="27"/>
      <c r="P5" s="6"/>
      <c r="Q5" s="8"/>
    </row>
    <row r="6" spans="1:23" ht="15.75" customHeight="1" x14ac:dyDescent="0.25">
      <c r="A6" s="27" t="s">
        <v>20</v>
      </c>
      <c r="B6" s="18">
        <v>800</v>
      </c>
      <c r="C6" s="8">
        <v>1875</v>
      </c>
      <c r="D6" s="29">
        <v>8</v>
      </c>
      <c r="E6" s="31"/>
      <c r="F6" s="7"/>
      <c r="G6" s="9">
        <f>G4-F4</f>
        <v>146250</v>
      </c>
      <c r="J6" s="9">
        <f>J4-I4</f>
        <v>20000</v>
      </c>
      <c r="M6" s="9">
        <f>M4-L4</f>
        <v>1000</v>
      </c>
      <c r="P6" s="15">
        <f>P4</f>
        <v>750</v>
      </c>
    </row>
    <row r="7" spans="1:23" ht="29.25" customHeight="1" thickBot="1" x14ac:dyDescent="0.3">
      <c r="C7" s="5">
        <v>80</v>
      </c>
      <c r="D7" s="29">
        <v>10</v>
      </c>
      <c r="O7" s="27"/>
      <c r="P7" s="89" t="s">
        <v>22</v>
      </c>
      <c r="Q7" s="90"/>
      <c r="V7" s="10"/>
    </row>
    <row r="8" spans="1:23" ht="23.25" customHeight="1" x14ac:dyDescent="0.25">
      <c r="C8" s="5"/>
      <c r="H8" s="29"/>
      <c r="I8" s="3"/>
      <c r="J8" s="3"/>
      <c r="K8" s="3"/>
      <c r="N8" s="27"/>
      <c r="O8" s="29">
        <v>6</v>
      </c>
      <c r="P8" s="6">
        <v>200</v>
      </c>
      <c r="Q8" s="7"/>
      <c r="V8" s="10"/>
    </row>
    <row r="9" spans="1:23" x14ac:dyDescent="0.25">
      <c r="B9" s="11"/>
      <c r="C9" s="12"/>
      <c r="E9" s="31"/>
      <c r="H9" s="29"/>
      <c r="I9" s="3"/>
      <c r="J9" s="3"/>
      <c r="K9" s="3"/>
      <c r="P9" s="15">
        <f>P8</f>
        <v>200</v>
      </c>
      <c r="V9" s="10"/>
    </row>
    <row r="10" spans="1:23" ht="15.75" customHeight="1" thickBot="1" x14ac:dyDescent="0.3">
      <c r="B10" s="13">
        <f>SUM(B4:B7)</f>
        <v>160800</v>
      </c>
      <c r="C10" s="14">
        <f>SUM(C4:C9)</f>
        <v>7205</v>
      </c>
      <c r="F10" s="85" t="s">
        <v>7</v>
      </c>
      <c r="G10" s="86"/>
      <c r="H10" s="29"/>
      <c r="I10" s="3"/>
      <c r="J10" s="3"/>
      <c r="K10" s="3"/>
      <c r="N10" s="27"/>
      <c r="P10" s="87"/>
      <c r="Q10" s="88"/>
      <c r="V10" s="10"/>
    </row>
    <row r="11" spans="1:23" ht="15.75" thickBot="1" x14ac:dyDescent="0.3">
      <c r="B11" s="15">
        <f>B10-C10</f>
        <v>153595</v>
      </c>
      <c r="E11" s="29">
        <v>7</v>
      </c>
      <c r="F11" s="6">
        <v>1500</v>
      </c>
      <c r="G11" s="18">
        <v>1500</v>
      </c>
      <c r="H11" s="27" t="s">
        <v>11</v>
      </c>
      <c r="I11" s="1"/>
      <c r="J11" s="1"/>
      <c r="K11" s="1"/>
      <c r="N11" s="27"/>
      <c r="O11" s="27"/>
      <c r="P11" s="89" t="s">
        <v>23</v>
      </c>
      <c r="Q11" s="90"/>
      <c r="V11" s="10"/>
    </row>
    <row r="12" spans="1:23" ht="15.75" thickBot="1" x14ac:dyDescent="0.3">
      <c r="B12" s="85" t="s">
        <v>15</v>
      </c>
      <c r="C12" s="86"/>
      <c r="D12" s="31"/>
      <c r="F12" s="7"/>
      <c r="G12" s="5"/>
      <c r="H12" s="29"/>
      <c r="O12" s="29">
        <v>8</v>
      </c>
      <c r="P12" s="7">
        <v>1875</v>
      </c>
      <c r="Q12" s="68"/>
      <c r="V12" s="10"/>
    </row>
    <row r="13" spans="1:23" ht="31.5" customHeight="1" x14ac:dyDescent="0.25">
      <c r="A13" s="27" t="s">
        <v>10</v>
      </c>
      <c r="B13" s="6">
        <v>10000</v>
      </c>
      <c r="D13" s="27"/>
      <c r="E13" s="31"/>
      <c r="F13" s="7"/>
      <c r="G13" s="9">
        <f>G11-F11</f>
        <v>0</v>
      </c>
      <c r="L13" s="87"/>
      <c r="M13" s="88"/>
      <c r="O13" s="29">
        <v>10</v>
      </c>
      <c r="P13" s="7">
        <v>5</v>
      </c>
      <c r="Q13" s="69"/>
      <c r="V13" s="10"/>
    </row>
    <row r="14" spans="1:23" x14ac:dyDescent="0.25">
      <c r="B14" s="18"/>
      <c r="C14" s="16"/>
      <c r="L14" s="20"/>
      <c r="M14" s="20"/>
      <c r="P14" s="15">
        <f>P12+P13</f>
        <v>1880</v>
      </c>
      <c r="Q14" s="69"/>
      <c r="R14" s="17"/>
      <c r="V14" s="10"/>
    </row>
    <row r="15" spans="1:23" x14ac:dyDescent="0.25">
      <c r="B15" s="15">
        <f>B13-C13</f>
        <v>10000</v>
      </c>
      <c r="E15" s="31"/>
      <c r="F15" s="7"/>
      <c r="G15" s="7"/>
      <c r="L15" s="17"/>
      <c r="M15" s="17"/>
      <c r="O15" s="46"/>
      <c r="P15" s="17"/>
      <c r="Q15" s="17"/>
      <c r="R15" s="17"/>
      <c r="V15" s="10"/>
    </row>
    <row r="16" spans="1:23" ht="26.25" customHeight="1" x14ac:dyDescent="0.25">
      <c r="L16" s="76"/>
      <c r="O16" s="46"/>
      <c r="P16" s="87"/>
      <c r="Q16" s="88"/>
      <c r="R16" s="17"/>
      <c r="V16" s="17"/>
    </row>
    <row r="17" spans="1:22" ht="24" customHeight="1" thickBot="1" x14ac:dyDescent="0.3">
      <c r="A17" s="29"/>
      <c r="B17" s="85" t="s">
        <v>16</v>
      </c>
      <c r="C17" s="86"/>
      <c r="F17" s="85" t="s">
        <v>21</v>
      </c>
      <c r="G17" s="86"/>
      <c r="H17" s="29"/>
      <c r="O17" s="46"/>
      <c r="P17" s="17"/>
      <c r="Q17" s="17"/>
      <c r="R17" s="17"/>
      <c r="S17" s="19"/>
      <c r="T17" s="20"/>
      <c r="U17" s="21"/>
      <c r="V17" s="17"/>
    </row>
    <row r="18" spans="1:22" x14ac:dyDescent="0.25">
      <c r="A18" s="27" t="s">
        <v>11</v>
      </c>
      <c r="B18" s="6">
        <v>1500</v>
      </c>
      <c r="C18" s="24">
        <v>750</v>
      </c>
      <c r="D18" s="29">
        <v>4</v>
      </c>
      <c r="E18" s="31">
        <v>10</v>
      </c>
      <c r="F18" s="6">
        <v>75</v>
      </c>
      <c r="G18" s="18">
        <v>320</v>
      </c>
      <c r="H18" s="29">
        <v>9</v>
      </c>
      <c r="S18" s="17"/>
      <c r="T18" s="17"/>
      <c r="U18" s="17"/>
      <c r="V18" s="17"/>
    </row>
    <row r="19" spans="1:22" ht="24.75" customHeight="1" x14ac:dyDescent="0.25">
      <c r="B19" s="15">
        <f>B18-C18</f>
        <v>750</v>
      </c>
      <c r="C19" s="18"/>
      <c r="D19" s="32"/>
      <c r="F19" s="7"/>
      <c r="G19" s="9">
        <f>G18-F18</f>
        <v>245</v>
      </c>
      <c r="I19" s="25"/>
      <c r="J19" s="25"/>
      <c r="K19" s="25"/>
      <c r="S19" s="17"/>
      <c r="T19" s="87"/>
      <c r="U19" s="88"/>
      <c r="V19" s="17"/>
    </row>
    <row r="20" spans="1:22" x14ac:dyDescent="0.25">
      <c r="G20" s="9">
        <f>G18-F18</f>
        <v>245</v>
      </c>
      <c r="I20" s="22"/>
      <c r="J20" s="22"/>
      <c r="K20" s="22"/>
      <c r="S20" s="19"/>
      <c r="T20" s="20"/>
      <c r="U20" s="21"/>
      <c r="V20" s="17"/>
    </row>
    <row r="21" spans="1:22" ht="15.75" thickBot="1" x14ac:dyDescent="0.3">
      <c r="B21" s="85" t="s">
        <v>18</v>
      </c>
      <c r="C21" s="86"/>
      <c r="F21" s="17"/>
      <c r="G21" s="21"/>
      <c r="H21" s="36"/>
      <c r="I21" s="25"/>
      <c r="J21" s="25"/>
      <c r="K21" s="25"/>
      <c r="S21" s="17"/>
      <c r="T21" s="17"/>
      <c r="U21" s="17"/>
      <c r="V21" s="17"/>
    </row>
    <row r="22" spans="1:22" x14ac:dyDescent="0.25">
      <c r="A22" s="27" t="s">
        <v>13</v>
      </c>
      <c r="B22" s="7">
        <v>1000</v>
      </c>
      <c r="C22" s="23">
        <v>1000</v>
      </c>
      <c r="D22" s="29">
        <v>5</v>
      </c>
      <c r="E22" s="27"/>
      <c r="F22" s="77"/>
      <c r="G22" s="78"/>
      <c r="H22" s="36"/>
      <c r="I22" s="25"/>
      <c r="J22" s="25"/>
      <c r="K22" s="25"/>
      <c r="S22" s="17"/>
      <c r="T22" s="87"/>
      <c r="U22" s="88"/>
      <c r="V22" s="17"/>
    </row>
    <row r="23" spans="1:22" ht="27.75" customHeight="1" x14ac:dyDescent="0.25">
      <c r="B23" s="15">
        <f>B22-C22</f>
        <v>0</v>
      </c>
      <c r="C23" s="79"/>
      <c r="F23" s="20"/>
      <c r="G23" s="20"/>
      <c r="H23" s="32"/>
      <c r="I23" s="22"/>
      <c r="J23" s="22"/>
      <c r="K23" s="22"/>
      <c r="S23" s="19"/>
      <c r="T23" s="20"/>
      <c r="U23" s="21"/>
      <c r="V23" s="17"/>
    </row>
    <row r="24" spans="1:22" x14ac:dyDescent="0.25">
      <c r="B24" s="20"/>
      <c r="C24" s="20"/>
      <c r="D24" s="31"/>
      <c r="E24" s="73"/>
      <c r="F24" s="91"/>
      <c r="G24" s="92"/>
      <c r="H24" s="73"/>
      <c r="I24" s="26"/>
      <c r="J24" s="26"/>
      <c r="K24" s="26"/>
      <c r="S24" s="17"/>
      <c r="T24" s="17"/>
      <c r="U24" s="17"/>
      <c r="V24" s="17"/>
    </row>
    <row r="25" spans="1:22" ht="15.75" thickBot="1" x14ac:dyDescent="0.3">
      <c r="B25" s="85" t="s">
        <v>19</v>
      </c>
      <c r="C25" s="86"/>
      <c r="D25" s="27"/>
      <c r="E25" s="72"/>
      <c r="F25" s="20"/>
      <c r="G25" s="20"/>
      <c r="H25" s="73"/>
      <c r="I25" s="26"/>
      <c r="J25" s="26"/>
      <c r="K25" s="26"/>
      <c r="S25" s="17"/>
      <c r="T25" s="17"/>
      <c r="U25" s="17"/>
      <c r="V25" s="17"/>
    </row>
    <row r="26" spans="1:22" x14ac:dyDescent="0.25">
      <c r="A26" s="27" t="s">
        <v>42</v>
      </c>
      <c r="B26" s="7">
        <v>1000</v>
      </c>
      <c r="C26" s="23">
        <v>1000</v>
      </c>
      <c r="D26" s="29">
        <v>6</v>
      </c>
      <c r="E26" s="73"/>
      <c r="F26" s="20"/>
      <c r="G26" s="74"/>
      <c r="H26" s="75"/>
      <c r="I26" s="25"/>
      <c r="J26" s="25"/>
      <c r="K26" s="25"/>
      <c r="S26" s="17"/>
      <c r="T26" s="17"/>
      <c r="U26" s="17"/>
      <c r="V26" s="17"/>
    </row>
    <row r="27" spans="1:22" x14ac:dyDescent="0.25">
      <c r="B27" s="15">
        <f>B26-C26</f>
        <v>0</v>
      </c>
      <c r="C27" s="79"/>
      <c r="D27" s="31"/>
      <c r="E27" s="32"/>
      <c r="F27" s="20"/>
      <c r="G27" s="20"/>
      <c r="H27" s="32"/>
      <c r="I27" s="22"/>
      <c r="J27" s="22"/>
      <c r="K27" s="22"/>
      <c r="S27" s="17"/>
      <c r="T27" s="17"/>
      <c r="U27" s="17"/>
      <c r="V27" s="17"/>
    </row>
    <row r="28" spans="1:22" x14ac:dyDescent="0.25">
      <c r="B28" s="17"/>
      <c r="C28" s="17"/>
      <c r="E28" s="32"/>
      <c r="F28" s="21"/>
      <c r="G28" s="21"/>
      <c r="H28" s="36"/>
      <c r="I28" s="25"/>
      <c r="J28" s="25"/>
      <c r="K28" s="25"/>
      <c r="S28" s="17"/>
      <c r="T28" s="87"/>
      <c r="U28" s="88"/>
      <c r="V28" s="17"/>
    </row>
    <row r="29" spans="1:22" ht="15.75" thickBot="1" x14ac:dyDescent="0.3">
      <c r="B29" s="85" t="s">
        <v>17</v>
      </c>
      <c r="C29" s="86"/>
      <c r="D29" s="32"/>
      <c r="E29" s="32"/>
      <c r="F29" s="17"/>
      <c r="G29" s="17"/>
      <c r="H29" s="36"/>
      <c r="I29" s="25"/>
      <c r="J29" s="25"/>
      <c r="K29" s="25"/>
      <c r="S29" s="19"/>
      <c r="T29" s="20"/>
      <c r="U29" s="21"/>
      <c r="V29" s="17"/>
    </row>
    <row r="30" spans="1:22" x14ac:dyDescent="0.25">
      <c r="A30" s="27" t="s">
        <v>43</v>
      </c>
      <c r="B30" s="7">
        <v>320</v>
      </c>
      <c r="C30" s="23"/>
      <c r="D30" s="33"/>
      <c r="E30" s="33"/>
      <c r="F30" s="17"/>
      <c r="G30" s="17"/>
      <c r="H30" s="36"/>
      <c r="I30" s="25"/>
      <c r="J30" s="25"/>
      <c r="K30" s="25"/>
      <c r="S30" s="17"/>
      <c r="T30" s="17"/>
      <c r="U30" s="17"/>
      <c r="V30" s="17"/>
    </row>
    <row r="31" spans="1:22" ht="30" customHeight="1" x14ac:dyDescent="0.25">
      <c r="B31" s="15">
        <f>B30-C29</f>
        <v>320</v>
      </c>
      <c r="C31" s="79"/>
      <c r="D31" s="32"/>
      <c r="E31" s="32"/>
      <c r="F31" s="93"/>
      <c r="G31" s="94"/>
      <c r="H31" s="36"/>
      <c r="I31" s="25"/>
      <c r="J31" s="25"/>
      <c r="K31" s="25"/>
      <c r="S31" s="17"/>
      <c r="T31" s="87"/>
      <c r="U31" s="88"/>
      <c r="V31" s="59"/>
    </row>
    <row r="32" spans="1:22" x14ac:dyDescent="0.25">
      <c r="D32" s="32"/>
      <c r="E32" s="32"/>
      <c r="F32" s="21"/>
      <c r="G32" s="21"/>
      <c r="H32" s="32"/>
      <c r="I32" s="22"/>
      <c r="J32" s="22"/>
      <c r="K32" s="22"/>
      <c r="S32" s="19"/>
      <c r="T32" s="20"/>
      <c r="U32" s="21"/>
      <c r="V32" s="59"/>
    </row>
    <row r="33" spans="2:22" x14ac:dyDescent="0.25">
      <c r="D33" s="32"/>
      <c r="E33" s="32"/>
      <c r="F33" s="21"/>
      <c r="G33" s="21"/>
      <c r="H33" s="32"/>
      <c r="I33" s="22"/>
      <c r="J33" s="22"/>
      <c r="K33" s="22"/>
      <c r="S33" s="17"/>
      <c r="T33" s="17"/>
      <c r="U33" s="17"/>
      <c r="V33" s="59"/>
    </row>
    <row r="34" spans="2:22" x14ac:dyDescent="0.25">
      <c r="B34" s="91"/>
      <c r="C34" s="95"/>
      <c r="D34" s="32"/>
      <c r="E34" s="32"/>
      <c r="F34" s="21"/>
      <c r="G34" s="21"/>
      <c r="H34" s="36"/>
      <c r="I34" s="25"/>
      <c r="J34" s="25"/>
      <c r="K34" s="25"/>
      <c r="S34" s="17"/>
      <c r="T34" s="87"/>
      <c r="U34" s="88"/>
      <c r="V34" s="59"/>
    </row>
    <row r="35" spans="2:22" ht="15.75" customHeight="1" x14ac:dyDescent="0.25">
      <c r="B35" s="21"/>
      <c r="C35" s="21"/>
      <c r="D35" s="32"/>
      <c r="E35" s="32"/>
      <c r="F35" s="21"/>
      <c r="G35" s="21"/>
      <c r="H35" s="36"/>
      <c r="I35" s="25"/>
      <c r="J35" s="25"/>
      <c r="K35" s="25"/>
      <c r="S35" s="19"/>
      <c r="T35" s="20"/>
      <c r="U35" s="21"/>
      <c r="V35" s="59"/>
    </row>
    <row r="36" spans="2:22" x14ac:dyDescent="0.25">
      <c r="B36" s="21"/>
      <c r="C36" s="21"/>
      <c r="D36" s="32"/>
      <c r="E36" s="32"/>
      <c r="F36" s="21"/>
      <c r="G36" s="21"/>
      <c r="H36" s="36"/>
      <c r="I36" s="25"/>
      <c r="J36" s="25"/>
      <c r="K36" s="25"/>
      <c r="S36" s="17"/>
      <c r="T36" s="17"/>
      <c r="U36" s="17"/>
      <c r="V36" s="59"/>
    </row>
    <row r="37" spans="2:22" x14ac:dyDescent="0.25">
      <c r="B37" s="91"/>
      <c r="C37" s="95"/>
      <c r="D37" s="32"/>
      <c r="E37" s="32"/>
      <c r="F37" s="21"/>
      <c r="G37" s="21"/>
      <c r="H37" s="36"/>
      <c r="I37" s="25"/>
      <c r="J37" s="25"/>
      <c r="K37" s="25"/>
      <c r="S37" s="17"/>
      <c r="T37" s="87"/>
      <c r="U37" s="88"/>
      <c r="V37" s="59"/>
    </row>
    <row r="38" spans="2:22" x14ac:dyDescent="0.25">
      <c r="B38" s="21"/>
      <c r="C38" s="21"/>
      <c r="D38" s="32"/>
      <c r="E38" s="32"/>
      <c r="F38" s="21"/>
      <c r="G38" s="21"/>
      <c r="H38" s="36"/>
      <c r="I38" s="25"/>
      <c r="J38" s="25"/>
      <c r="K38" s="25"/>
      <c r="S38" s="19"/>
      <c r="T38" s="20"/>
      <c r="U38" s="21"/>
      <c r="V38" s="59"/>
    </row>
    <row r="39" spans="2:22" x14ac:dyDescent="0.25">
      <c r="B39" s="91"/>
      <c r="C39" s="95"/>
      <c r="D39" s="32"/>
      <c r="E39" s="32"/>
      <c r="F39" s="21"/>
      <c r="G39" s="21"/>
      <c r="H39" s="36"/>
      <c r="I39" s="25"/>
      <c r="J39" s="25"/>
      <c r="K39" s="25"/>
      <c r="S39" s="17"/>
      <c r="T39" s="17"/>
      <c r="U39" s="17"/>
      <c r="V39" s="59"/>
    </row>
    <row r="40" spans="2:22" x14ac:dyDescent="0.25">
      <c r="B40" s="21"/>
      <c r="C40" s="21"/>
      <c r="D40" s="32"/>
      <c r="E40" s="32"/>
      <c r="F40" s="21"/>
      <c r="G40" s="21"/>
      <c r="H40" s="36"/>
      <c r="I40" s="25"/>
      <c r="J40" s="25"/>
      <c r="K40" s="25"/>
      <c r="S40" s="17"/>
      <c r="T40" s="17"/>
      <c r="U40" s="17"/>
      <c r="V40" s="59"/>
    </row>
    <row r="41" spans="2:22" x14ac:dyDescent="0.25">
      <c r="B41" s="21"/>
      <c r="C41" s="21"/>
      <c r="D41" s="32"/>
      <c r="E41" s="32"/>
      <c r="F41" s="21"/>
      <c r="G41" s="21"/>
      <c r="H41" s="36"/>
      <c r="I41" s="25"/>
      <c r="J41" s="25"/>
      <c r="K41" s="25"/>
      <c r="S41" s="17"/>
      <c r="T41" s="17"/>
      <c r="U41" s="17"/>
      <c r="V41" s="59"/>
    </row>
    <row r="42" spans="2:22" x14ac:dyDescent="0.25">
      <c r="B42" s="91"/>
      <c r="C42" s="95"/>
      <c r="D42" s="32"/>
      <c r="E42" s="32"/>
      <c r="F42" s="21"/>
      <c r="G42" s="21"/>
      <c r="H42" s="36"/>
      <c r="I42" s="25"/>
      <c r="J42" s="25"/>
      <c r="K42" s="25"/>
      <c r="S42" s="17"/>
      <c r="T42" s="17"/>
      <c r="U42" s="17"/>
      <c r="V42" s="59"/>
    </row>
    <row r="43" spans="2:22" x14ac:dyDescent="0.25">
      <c r="B43" s="21"/>
      <c r="C43" s="21"/>
      <c r="D43" s="32"/>
      <c r="E43" s="32"/>
      <c r="F43" s="21"/>
      <c r="G43" s="21"/>
      <c r="H43" s="36"/>
      <c r="I43" s="25"/>
      <c r="J43" s="25"/>
      <c r="K43" s="25"/>
      <c r="S43" s="17"/>
      <c r="T43" s="17"/>
      <c r="U43" s="17"/>
    </row>
    <row r="44" spans="2:22" x14ac:dyDescent="0.25">
      <c r="B44" s="21"/>
      <c r="C44" s="21"/>
      <c r="D44" s="32"/>
      <c r="E44" s="32"/>
      <c r="F44" s="21"/>
      <c r="G44" s="21"/>
      <c r="H44" s="36"/>
      <c r="I44" s="25"/>
      <c r="J44" s="25"/>
      <c r="K44" s="25"/>
      <c r="S44" s="17"/>
      <c r="T44" s="17"/>
      <c r="U44" s="17"/>
    </row>
    <row r="45" spans="2:22" x14ac:dyDescent="0.25">
      <c r="B45" s="91"/>
      <c r="C45" s="95"/>
      <c r="D45" s="32"/>
      <c r="E45" s="32"/>
      <c r="F45" s="17"/>
      <c r="G45" s="17"/>
      <c r="H45" s="36"/>
      <c r="I45" s="25"/>
      <c r="J45" s="25"/>
      <c r="K45" s="25"/>
      <c r="S45" s="17"/>
      <c r="T45" s="17"/>
      <c r="U45" s="17"/>
    </row>
    <row r="46" spans="2:22" x14ac:dyDescent="0.25">
      <c r="B46" s="21"/>
      <c r="C46" s="21"/>
      <c r="D46" s="32"/>
      <c r="E46" s="32"/>
      <c r="F46" s="17"/>
      <c r="G46" s="17"/>
      <c r="H46" s="36"/>
      <c r="I46" s="25"/>
      <c r="J46" s="25"/>
      <c r="K46" s="25"/>
      <c r="S46" s="17"/>
      <c r="T46" s="17"/>
      <c r="U46" s="17"/>
    </row>
    <row r="47" spans="2:22" x14ac:dyDescent="0.25">
      <c r="B47" s="17"/>
      <c r="C47" s="17"/>
      <c r="D47" s="32"/>
      <c r="E47" s="32"/>
      <c r="F47" s="17"/>
      <c r="G47" s="17"/>
      <c r="H47" s="36"/>
      <c r="I47" s="25"/>
      <c r="J47" s="25"/>
      <c r="K47" s="25"/>
      <c r="S47" s="17"/>
      <c r="T47" s="17"/>
      <c r="U47" s="17"/>
    </row>
    <row r="48" spans="2:22" x14ac:dyDescent="0.25">
      <c r="B48" s="91"/>
      <c r="C48" s="95"/>
      <c r="D48" s="32"/>
      <c r="E48" s="32"/>
      <c r="F48" s="17"/>
      <c r="G48" s="17"/>
      <c r="H48" s="36"/>
      <c r="I48" s="25"/>
      <c r="J48" s="25"/>
      <c r="K48" s="25"/>
      <c r="S48" s="17"/>
      <c r="T48" s="17"/>
      <c r="U48" s="17"/>
    </row>
    <row r="49" spans="2:21" x14ac:dyDescent="0.25">
      <c r="B49" s="21"/>
      <c r="C49" s="21"/>
      <c r="D49" s="32"/>
      <c r="E49" s="32"/>
      <c r="F49" s="17"/>
      <c r="G49" s="17"/>
      <c r="H49" s="36"/>
      <c r="I49" s="25"/>
      <c r="J49" s="25"/>
      <c r="K49" s="25"/>
      <c r="S49" s="17"/>
      <c r="T49" s="17"/>
      <c r="U49" s="17"/>
    </row>
    <row r="50" spans="2:21" x14ac:dyDescent="0.25">
      <c r="B50" s="17"/>
      <c r="C50" s="17"/>
      <c r="D50" s="32"/>
      <c r="E50" s="32"/>
      <c r="F50" s="17"/>
      <c r="G50" s="17"/>
      <c r="H50" s="36"/>
      <c r="I50" s="25"/>
      <c r="J50" s="25"/>
      <c r="K50" s="25"/>
      <c r="S50" s="17"/>
      <c r="T50" s="17"/>
      <c r="U50" s="17"/>
    </row>
    <row r="51" spans="2:21" x14ac:dyDescent="0.25">
      <c r="B51" s="17"/>
      <c r="C51" s="17"/>
      <c r="D51" s="32"/>
      <c r="E51" s="32"/>
      <c r="F51" s="17"/>
      <c r="G51" s="17"/>
      <c r="H51" s="36"/>
      <c r="I51" s="25"/>
      <c r="J51" s="25"/>
      <c r="K51" s="25"/>
      <c r="S51" s="17"/>
      <c r="T51" s="17"/>
      <c r="U51" s="17"/>
    </row>
    <row r="52" spans="2:21" x14ac:dyDescent="0.25">
      <c r="B52" s="17"/>
      <c r="C52" s="17"/>
      <c r="D52" s="32"/>
      <c r="E52" s="32"/>
      <c r="F52" s="17"/>
      <c r="G52" s="17"/>
      <c r="H52" s="36"/>
      <c r="I52" s="25"/>
      <c r="J52" s="25"/>
      <c r="K52" s="25"/>
      <c r="S52" s="17"/>
      <c r="T52" s="17"/>
      <c r="U52" s="17"/>
    </row>
    <row r="53" spans="2:21" x14ac:dyDescent="0.25">
      <c r="B53" s="17"/>
      <c r="C53" s="17"/>
      <c r="D53" s="32"/>
      <c r="E53" s="32"/>
      <c r="F53" s="17"/>
      <c r="G53" s="17"/>
      <c r="H53" s="36"/>
      <c r="I53" s="25"/>
      <c r="J53" s="25"/>
      <c r="K53" s="25"/>
      <c r="S53" s="17"/>
      <c r="T53" s="17"/>
      <c r="U53" s="17"/>
    </row>
    <row r="54" spans="2:21" x14ac:dyDescent="0.25">
      <c r="B54" s="17"/>
      <c r="C54" s="17"/>
      <c r="D54" s="32"/>
      <c r="E54" s="32"/>
      <c r="F54" s="17"/>
      <c r="G54" s="17"/>
      <c r="H54" s="36"/>
      <c r="I54" s="25"/>
      <c r="J54" s="25"/>
      <c r="K54" s="25"/>
    </row>
    <row r="55" spans="2:21" x14ac:dyDescent="0.25">
      <c r="B55" s="17"/>
      <c r="C55" s="17"/>
      <c r="D55" s="32"/>
      <c r="E55" s="32"/>
      <c r="F55" s="17"/>
      <c r="G55" s="17"/>
      <c r="H55" s="36"/>
      <c r="I55" s="25"/>
      <c r="J55" s="25"/>
      <c r="K55" s="25"/>
    </row>
    <row r="56" spans="2:21" x14ac:dyDescent="0.25">
      <c r="B56" s="17"/>
      <c r="C56" s="17"/>
      <c r="D56" s="32"/>
      <c r="E56" s="32"/>
      <c r="F56" s="17"/>
      <c r="G56" s="17"/>
      <c r="H56" s="36"/>
      <c r="I56" s="25"/>
      <c r="J56" s="25"/>
      <c r="K56" s="25"/>
    </row>
    <row r="57" spans="2:21" x14ac:dyDescent="0.25">
      <c r="B57" s="17"/>
      <c r="C57" s="17"/>
      <c r="D57" s="32"/>
      <c r="E57" s="32"/>
      <c r="F57" s="17"/>
      <c r="G57" s="17"/>
      <c r="H57" s="36"/>
      <c r="I57" s="25"/>
      <c r="J57" s="25"/>
      <c r="K57" s="25"/>
    </row>
    <row r="58" spans="2:21" x14ac:dyDescent="0.25">
      <c r="B58" s="17"/>
      <c r="C58" s="17"/>
      <c r="D58" s="32"/>
      <c r="E58" s="32"/>
      <c r="F58" s="17"/>
      <c r="G58" s="17"/>
      <c r="H58" s="36"/>
      <c r="I58" s="25"/>
      <c r="J58" s="25"/>
      <c r="K58" s="25"/>
    </row>
    <row r="59" spans="2:21" x14ac:dyDescent="0.25">
      <c r="B59" s="17"/>
      <c r="C59" s="17"/>
      <c r="D59" s="32"/>
      <c r="E59" s="32"/>
      <c r="F59" s="17"/>
      <c r="G59" s="17"/>
      <c r="H59" s="36"/>
      <c r="I59" s="25"/>
      <c r="J59" s="25"/>
      <c r="K59" s="25"/>
    </row>
    <row r="60" spans="2:21" x14ac:dyDescent="0.25">
      <c r="B60" s="17"/>
      <c r="C60" s="17"/>
      <c r="D60" s="32"/>
      <c r="E60" s="32"/>
      <c r="F60" s="17"/>
      <c r="G60" s="17"/>
    </row>
    <row r="61" spans="2:21" x14ac:dyDescent="0.25">
      <c r="B61" s="17"/>
      <c r="C61" s="17"/>
      <c r="D61" s="32"/>
      <c r="E61" s="32"/>
      <c r="F61" s="17"/>
      <c r="G61" s="17"/>
    </row>
    <row r="62" spans="2:21" x14ac:dyDescent="0.25">
      <c r="B62" s="17"/>
      <c r="C62" s="17"/>
      <c r="D62" s="32"/>
      <c r="E62" s="32"/>
      <c r="F62" s="17"/>
      <c r="G62" s="17"/>
    </row>
    <row r="63" spans="2:21" x14ac:dyDescent="0.25">
      <c r="B63" s="17"/>
      <c r="C63" s="17"/>
      <c r="D63" s="32"/>
      <c r="E63" s="32"/>
      <c r="F63" s="17"/>
      <c r="G63" s="17"/>
    </row>
    <row r="64" spans="2:21" x14ac:dyDescent="0.25">
      <c r="B64" s="17"/>
      <c r="C64" s="17"/>
      <c r="D64" s="32"/>
      <c r="E64" s="32"/>
      <c r="F64" s="17"/>
      <c r="G64" s="17"/>
    </row>
    <row r="65" spans="2:7" x14ac:dyDescent="0.25">
      <c r="B65" s="17"/>
      <c r="C65" s="17"/>
      <c r="D65" s="32"/>
      <c r="E65" s="32"/>
      <c r="F65" s="17"/>
      <c r="G65" s="17"/>
    </row>
    <row r="66" spans="2:7" x14ac:dyDescent="0.25">
      <c r="B66" s="17"/>
      <c r="C66" s="17"/>
      <c r="D66" s="32"/>
      <c r="E66" s="32"/>
      <c r="F66" s="17"/>
      <c r="G66" s="17"/>
    </row>
    <row r="67" spans="2:7" x14ac:dyDescent="0.25">
      <c r="B67" s="17"/>
      <c r="C67" s="17"/>
      <c r="D67" s="32"/>
      <c r="E67" s="32"/>
      <c r="F67" s="17"/>
      <c r="G67" s="17"/>
    </row>
    <row r="68" spans="2:7" x14ac:dyDescent="0.25">
      <c r="B68" s="17"/>
      <c r="C68" s="17"/>
      <c r="D68" s="32"/>
      <c r="E68" s="32"/>
      <c r="F68" s="17"/>
      <c r="G68" s="17"/>
    </row>
    <row r="69" spans="2:7" x14ac:dyDescent="0.25">
      <c r="B69" s="17"/>
      <c r="C69" s="17"/>
      <c r="D69" s="32"/>
      <c r="E69" s="32"/>
      <c r="F69" s="17"/>
      <c r="G69" s="17"/>
    </row>
  </sheetData>
  <mergeCells count="32">
    <mergeCell ref="F31:G31"/>
    <mergeCell ref="T31:U31"/>
    <mergeCell ref="B45:C45"/>
    <mergeCell ref="B48:C48"/>
    <mergeCell ref="B34:C34"/>
    <mergeCell ref="T34:U34"/>
    <mergeCell ref="B37:C37"/>
    <mergeCell ref="T37:U37"/>
    <mergeCell ref="B39:C39"/>
    <mergeCell ref="B42:C42"/>
    <mergeCell ref="F24:G24"/>
    <mergeCell ref="T22:U22"/>
    <mergeCell ref="B25:C25"/>
    <mergeCell ref="T28:U28"/>
    <mergeCell ref="B29:C29"/>
    <mergeCell ref="P16:Q16"/>
    <mergeCell ref="B17:C17"/>
    <mergeCell ref="F17:G17"/>
    <mergeCell ref="T19:U19"/>
    <mergeCell ref="B21:C21"/>
    <mergeCell ref="P3:Q3"/>
    <mergeCell ref="B12:C12"/>
    <mergeCell ref="L13:M13"/>
    <mergeCell ref="J1:L1"/>
    <mergeCell ref="B3:C3"/>
    <mergeCell ref="F3:G3"/>
    <mergeCell ref="I3:J3"/>
    <mergeCell ref="L3:M3"/>
    <mergeCell ref="P7:Q7"/>
    <mergeCell ref="F10:G10"/>
    <mergeCell ref="P10:Q10"/>
    <mergeCell ref="P11:Q1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text</vt:lpstr>
      <vt:lpstr>journal solutions</vt:lpstr>
      <vt:lpstr>ledger solutions</vt:lpstr>
      <vt:lpstr>'journal solutions'!Area_stampa</vt:lpstr>
      <vt:lpstr>'ledger solutions'!Area_stampa</vt:lpstr>
      <vt:lpstr>text!Area_stampa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enrico valarani</dc:creator>
  <cp:lastModifiedBy>valarani</cp:lastModifiedBy>
  <cp:lastPrinted>2017-08-29T11:48:45Z</cp:lastPrinted>
  <dcterms:created xsi:type="dcterms:W3CDTF">2015-10-04T15:57:59Z</dcterms:created>
  <dcterms:modified xsi:type="dcterms:W3CDTF">2019-11-20T20:11:42Z</dcterms:modified>
</cp:coreProperties>
</file>