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Sophie\LIUC\2019_2020\exercises students\"/>
    </mc:Choice>
  </mc:AlternateContent>
  <xr:revisionPtr revIDLastSave="0" documentId="8_{557438FC-078C-4622-9AC4-75C8C3C94BD8}" xr6:coauthVersionLast="45" xr6:coauthVersionMax="45" xr10:uidLastSave="{00000000-0000-0000-0000-000000000000}"/>
  <bookViews>
    <workbookView xWindow="-120" yWindow="-120" windowWidth="25440" windowHeight="15390"/>
  </bookViews>
  <sheets>
    <sheet name="text_questions" sheetId="2" r:id="rId1"/>
    <sheet name="exercise 1 solutions" sheetId="5" r:id="rId2"/>
    <sheet name="journal" sheetId="3" r:id="rId3"/>
    <sheet name="ledger " sheetId="6" r:id="rId4"/>
  </sheets>
  <definedNames>
    <definedName name="_xlnm.Print_Area" localSheetId="2">journal!$A$1:$G$68</definedName>
    <definedName name="_xlnm.Print_Area" localSheetId="3">'ledger '!$A$1:$S$51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6" l="1"/>
  <c r="G43" i="6"/>
  <c r="B38" i="6"/>
  <c r="G37" i="6"/>
  <c r="Q35" i="6"/>
  <c r="B32" i="6"/>
  <c r="G31" i="6"/>
  <c r="Q27" i="6"/>
  <c r="Q18" i="6"/>
  <c r="B17" i="6"/>
  <c r="Q14" i="6"/>
  <c r="N14" i="6"/>
  <c r="J14" i="6"/>
  <c r="G14" i="6"/>
  <c r="G7" i="6"/>
  <c r="J7" i="6"/>
  <c r="N7" i="6"/>
  <c r="Q7" i="6"/>
  <c r="S7" i="6"/>
  <c r="C7" i="6"/>
</calcChain>
</file>

<file path=xl/sharedStrings.xml><?xml version="1.0" encoding="utf-8"?>
<sst xmlns="http://schemas.openxmlformats.org/spreadsheetml/2006/main" count="172" uniqueCount="117">
  <si>
    <t>=</t>
  </si>
  <si>
    <t>+</t>
  </si>
  <si>
    <t>Required:</t>
  </si>
  <si>
    <t>·         Journalize the following transactions and post them to the ledger</t>
  </si>
  <si>
    <t>Exercise 1</t>
  </si>
  <si>
    <t>Exercise 2</t>
  </si>
  <si>
    <t>RETAINED EARNINGS</t>
  </si>
  <si>
    <t>ASSETS</t>
  </si>
  <si>
    <t>LIABILITIES</t>
  </si>
  <si>
    <t>COMMON STOCK</t>
  </si>
  <si>
    <t>REVENUES</t>
  </si>
  <si>
    <t>-</t>
  </si>
  <si>
    <t>EXPENSES</t>
  </si>
  <si>
    <t>STOCKHOLDER'S EQUITY</t>
  </si>
  <si>
    <t>Presented here are the components in Casilla Company’s income statement.</t>
  </si>
  <si>
    <t>Determine the missing amounts:</t>
  </si>
  <si>
    <t>(b)</t>
  </si>
  <si>
    <t>(d)</t>
  </si>
  <si>
    <t>(c)</t>
  </si>
  <si>
    <t>(e)</t>
  </si>
  <si>
    <t>(a)</t>
  </si>
  <si>
    <t>(f)</t>
  </si>
  <si>
    <t>Casilla Company (CC) - Transactions</t>
  </si>
  <si>
    <t>Cost of goods sold</t>
  </si>
  <si>
    <t>Gross profit</t>
  </si>
  <si>
    <t>Sales revenues</t>
  </si>
  <si>
    <t>Operating expenses</t>
  </si>
  <si>
    <t>Net Income</t>
  </si>
  <si>
    <t>On September 10  returned calculators to Dragoo Co. for $66 credit because they did not meet specifications</t>
  </si>
  <si>
    <t>On September 12  sold calculators costing $520 for $690 to Fryer Book Store terms n./30</t>
  </si>
  <si>
    <t>On September 14 granted credit of $45 to Fryer Book Store for the return one calculator that was not ordered. The calculator cost $ 34.</t>
  </si>
  <si>
    <t>On September 20 sold calculators costing $ 570 for $ 760 to Heasly Card Shop term n.30</t>
  </si>
  <si>
    <t>a. On October 13 CC receives the balance due from Rooney Co.</t>
  </si>
  <si>
    <r>
      <t>b.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Assume that CC receives the balance due from Rooney Co. on November 2 instead of October 13. </t>
    </r>
  </si>
  <si>
    <t>On  November 30 CC’s employees earned salaries on the basis of the following data:</t>
  </si>
  <si>
    <t>SOLUTION</t>
  </si>
  <si>
    <t>Sales = $181,500 ($71,900 + $109,600).</t>
  </si>
  <si>
    <t>Cost of goods sold = $41,200 ($71,200 – $30,000).</t>
  </si>
  <si>
    <t>Gross profit = $38,000 ($108,000 – $70,000).</t>
  </si>
  <si>
    <t>Operating expenses = $17,900 ($30,000 – $12,100).</t>
  </si>
  <si>
    <t>Operating expenses = $8,500 ($38,000 (from c) – $29,500).</t>
  </si>
  <si>
    <t>Net income = $63,400 ($109,600 – $46,200).</t>
  </si>
  <si>
    <t>Accounts Receivable</t>
  </si>
  <si>
    <t>  520</t>
  </si>
  <si>
    <t> 520</t>
  </si>
  <si>
    <t>   45</t>
  </si>
  <si>
    <t xml:space="preserve">Cash ($475,000 – $4,750)    </t>
  </si>
  <si>
    <t>  ($500,000 – $25,000)</t>
  </si>
  <si>
    <t>Inventory (A)</t>
  </si>
  <si>
    <t>Accounts Payable (L)</t>
  </si>
  <si>
    <t>Accounts Receivable (A)</t>
  </si>
  <si>
    <t>Sales Revenue (R</t>
  </si>
  <si>
    <t>Cost of Goods Sold (E)</t>
  </si>
  <si>
    <t>Sales Returns and Allowances</t>
  </si>
  <si>
    <t>a</t>
  </si>
  <si>
    <t xml:space="preserve">Sales Rev,/Sales Retrns  Allow.es (R                    </t>
  </si>
  <si>
    <t>b</t>
  </si>
  <si>
    <t>690.0</t>
  </si>
  <si>
    <t>Cash (A)</t>
  </si>
  <si>
    <t>Sales Discounts (E)</t>
  </si>
  <si>
    <t>Wages and salary expense (E)</t>
  </si>
  <si>
    <t>Employees compensation  payable (L)</t>
  </si>
  <si>
    <t>Employee compensation payable (L)</t>
  </si>
  <si>
    <t>Employee income tax payable (L)</t>
  </si>
  <si>
    <t>Social security contribution payable (L)</t>
  </si>
  <si>
    <t>Union dues payable (L)</t>
  </si>
  <si>
    <t>Employee compensation  payable (L)</t>
  </si>
  <si>
    <t>Social security expense (E)</t>
  </si>
  <si>
    <t>Social security payable (L)$ 7.000 (6.500-1000+1500)</t>
  </si>
  <si>
    <t>Income tax payable (L)</t>
  </si>
  <si>
    <t>($500,000 – $25,000)</t>
  </si>
  <si>
    <t>[($500,000 – $25,000) X 1%]</t>
  </si>
  <si>
    <t>Cah</t>
  </si>
  <si>
    <t>Inventory</t>
  </si>
  <si>
    <t>Account payable</t>
  </si>
  <si>
    <t>2</t>
  </si>
  <si>
    <t>Account receivable</t>
  </si>
  <si>
    <t>Sales revenue</t>
  </si>
  <si>
    <t>Cost of goods</t>
  </si>
  <si>
    <t>3</t>
  </si>
  <si>
    <t>Sales discount</t>
  </si>
  <si>
    <t>Wages and salary expense</t>
  </si>
  <si>
    <t>employee compensation payable</t>
  </si>
  <si>
    <t>Employee income tax payable</t>
  </si>
  <si>
    <t>Social security contribution payable</t>
  </si>
  <si>
    <t>Union dues payable</t>
  </si>
  <si>
    <t>Social security expense</t>
  </si>
  <si>
    <t>4</t>
  </si>
  <si>
    <t>A</t>
  </si>
  <si>
    <t>L</t>
  </si>
  <si>
    <t>OE+R</t>
  </si>
  <si>
    <t>E</t>
  </si>
  <si>
    <t>5</t>
  </si>
  <si>
    <t>On October 3 CC sold $500 of merchandise to Rooney Co. terms 1/10 n.30. The cost of the merchandise sold was $330.</t>
  </si>
  <si>
    <t>On October 8 Roney was granted an allowance of $25 merchandise purchased on October 3</t>
  </si>
  <si>
    <t>470.25</t>
  </si>
  <si>
    <t xml:space="preserve">On Dec 20  the shareholders contribute $80.000 cash </t>
  </si>
  <si>
    <t>$30.000</t>
  </si>
  <si>
    <t>$12.100</t>
  </si>
  <si>
    <t>$108.000</t>
  </si>
  <si>
    <t>$70.000</t>
  </si>
  <si>
    <t>$29.500</t>
  </si>
  <si>
    <t>$71.900</t>
  </si>
  <si>
    <t>$109.600</t>
  </si>
  <si>
    <t>$46.200</t>
  </si>
  <si>
    <t>Assume that on September 1. CC had an inventory that included a variety of calculators. The company uses a perpetual inventory system. During September these transactions occurred.</t>
  </si>
  <si>
    <t>On September 6 . purchased calculators from Dragoo Co. at a total cost of $1.650 terms n./30</t>
  </si>
  <si>
    <t xml:space="preserve">Gross salaries  $60.000. </t>
  </si>
  <si>
    <t>Income tax payable $3.500  .</t>
  </si>
  <si>
    <t xml:space="preserve">Social Security contribution payable $6.500 </t>
  </si>
  <si>
    <t>Union dues  payable $2.000</t>
  </si>
  <si>
    <t>Social security contribution for family contributions $ 1.000</t>
  </si>
  <si>
    <t>The social security borne by the company is $ 1.500. The debt with the social security institutions and the government is paid cash on the same day.</t>
  </si>
  <si>
    <t>$71.200</t>
  </si>
  <si>
    <t xml:space="preserve"> common stock (OE) </t>
  </si>
  <si>
    <t>cash (A)</t>
  </si>
  <si>
    <t>EXCERSISE 20/11/2019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</si>
</sst>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[$-410]d\-mmm\-yy;@"/>
    <numFmt numFmtId="177" formatCode="#,##0_ ;\-#,##0\ 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49" fontId="6" fillId="0" borderId="0" xfId="0" applyNumberFormat="1" applyFont="1" applyAlignment="1">
      <alignment horizontal="center"/>
    </xf>
    <xf numFmtId="177" fontId="3" fillId="0" borderId="0" xfId="1" applyNumberFormat="1" applyFont="1"/>
    <xf numFmtId="177" fontId="6" fillId="0" borderId="0" xfId="1" applyNumberFormat="1" applyFont="1" applyAlignment="1">
      <alignment horizontal="center"/>
    </xf>
    <xf numFmtId="177" fontId="7" fillId="0" borderId="0" xfId="1" applyNumberFormat="1" applyFont="1"/>
    <xf numFmtId="177" fontId="8" fillId="0" borderId="0" xfId="1" applyNumberFormat="1" applyFont="1"/>
    <xf numFmtId="177" fontId="6" fillId="0" borderId="0" xfId="1" applyNumberFormat="1" applyFont="1"/>
    <xf numFmtId="177" fontId="3" fillId="0" borderId="1" xfId="1" applyNumberFormat="1" applyFont="1" applyFill="1" applyBorder="1" applyAlignment="1">
      <alignment horizontal="left"/>
    </xf>
    <xf numFmtId="177" fontId="3" fillId="0" borderId="2" xfId="1" applyNumberFormat="1" applyFont="1" applyFill="1" applyBorder="1" applyAlignment="1">
      <alignment horizontal="left"/>
    </xf>
    <xf numFmtId="177" fontId="3" fillId="0" borderId="0" xfId="1" applyNumberFormat="1" applyFont="1" applyAlignment="1">
      <alignment horizontal="left"/>
    </xf>
    <xf numFmtId="177" fontId="3" fillId="0" borderId="1" xfId="1" applyNumberFormat="1" applyFont="1" applyBorder="1" applyAlignment="1">
      <alignment horizontal="left"/>
    </xf>
    <xf numFmtId="177" fontId="3" fillId="2" borderId="0" xfId="1" applyNumberFormat="1" applyFont="1" applyFill="1"/>
    <xf numFmtId="0" fontId="0" fillId="0" borderId="0" xfId="0" applyBorder="1"/>
    <xf numFmtId="177" fontId="3" fillId="2" borderId="0" xfId="1" applyNumberFormat="1" applyFont="1" applyFill="1" applyAlignment="1">
      <alignment horizontal="left"/>
    </xf>
    <xf numFmtId="177" fontId="9" fillId="0" borderId="1" xfId="1" applyNumberFormat="1" applyFont="1" applyFill="1" applyBorder="1" applyAlignment="1">
      <alignment horizontal="left"/>
    </xf>
    <xf numFmtId="177" fontId="3" fillId="0" borderId="0" xfId="1" applyNumberFormat="1" applyFont="1" applyBorder="1"/>
    <xf numFmtId="177" fontId="3" fillId="0" borderId="0" xfId="1" applyNumberFormat="1" applyFont="1" applyFill="1" applyAlignment="1">
      <alignment horizontal="left"/>
    </xf>
    <xf numFmtId="177" fontId="3" fillId="0" borderId="0" xfId="1" applyNumberFormat="1" applyFont="1" applyFill="1" applyBorder="1" applyAlignment="1">
      <alignment horizontal="left"/>
    </xf>
    <xf numFmtId="177" fontId="3" fillId="0" borderId="0" xfId="1" applyNumberFormat="1" applyFont="1" applyBorder="1" applyAlignment="1">
      <alignment horizontal="left"/>
    </xf>
    <xf numFmtId="177" fontId="6" fillId="0" borderId="0" xfId="1" applyNumberFormat="1" applyFont="1" applyBorder="1" applyAlignment="1">
      <alignment horizontal="center"/>
    </xf>
    <xf numFmtId="177" fontId="6" fillId="0" borderId="0" xfId="1" applyNumberFormat="1" applyFont="1" applyBorder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77" fontId="10" fillId="0" borderId="0" xfId="1" applyNumberFormat="1" applyFont="1" applyAlignment="1">
      <alignment horizontal="center"/>
    </xf>
    <xf numFmtId="177" fontId="12" fillId="0" borderId="0" xfId="1" applyNumberFormat="1" applyFont="1" applyAlignment="1">
      <alignment horizontal="center"/>
    </xf>
    <xf numFmtId="177" fontId="10" fillId="0" borderId="0" xfId="1" applyNumberFormat="1" applyFont="1" applyBorder="1" applyAlignment="1">
      <alignment horizontal="center" vertical="distributed"/>
    </xf>
    <xf numFmtId="177" fontId="10" fillId="0" borderId="0" xfId="1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77" fontId="11" fillId="0" borderId="0" xfId="1" applyNumberFormat="1" applyFont="1"/>
    <xf numFmtId="177" fontId="10" fillId="0" borderId="0" xfId="1" applyNumberFormat="1" applyFont="1"/>
    <xf numFmtId="177" fontId="10" fillId="0" borderId="0" xfId="1" applyNumberFormat="1" applyFont="1" applyBorder="1"/>
    <xf numFmtId="0" fontId="11" fillId="0" borderId="0" xfId="0" applyFont="1"/>
    <xf numFmtId="177" fontId="13" fillId="0" borderId="0" xfId="1" applyNumberFormat="1" applyFont="1"/>
    <xf numFmtId="177" fontId="12" fillId="0" borderId="0" xfId="1" applyNumberFormat="1" applyFont="1" applyFill="1" applyAlignment="1">
      <alignment horizontal="left"/>
    </xf>
    <xf numFmtId="177" fontId="11" fillId="0" borderId="0" xfId="1" applyNumberFormat="1" applyFont="1" applyAlignment="1">
      <alignment horizontal="left"/>
    </xf>
    <xf numFmtId="177" fontId="12" fillId="0" borderId="0" xfId="1" applyNumberFormat="1" applyFont="1" applyAlignment="1">
      <alignment horizontal="left"/>
    </xf>
    <xf numFmtId="177" fontId="12" fillId="0" borderId="0" xfId="1" applyNumberFormat="1" applyFont="1"/>
    <xf numFmtId="49" fontId="11" fillId="0" borderId="0" xfId="1" applyNumberFormat="1" applyFont="1" applyAlignment="1">
      <alignment horizontal="center"/>
    </xf>
    <xf numFmtId="49" fontId="11" fillId="0" borderId="0" xfId="0" applyNumberFormat="1" applyFont="1"/>
    <xf numFmtId="177" fontId="13" fillId="0" borderId="0" xfId="1" applyNumberFormat="1" applyFont="1" applyBorder="1"/>
    <xf numFmtId="49" fontId="12" fillId="0" borderId="0" xfId="1" applyNumberFormat="1" applyFont="1" applyAlignment="1">
      <alignment horizontal="center"/>
    </xf>
    <xf numFmtId="177" fontId="1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5" fillId="3" borderId="0" xfId="0" applyFont="1" applyFill="1"/>
    <xf numFmtId="14" fontId="14" fillId="0" borderId="0" xfId="0" applyNumberFormat="1" applyFont="1"/>
    <xf numFmtId="0" fontId="5" fillId="0" borderId="0" xfId="0" applyFont="1" applyFill="1"/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77" fontId="3" fillId="0" borderId="0" xfId="1" applyNumberFormat="1" applyFont="1" applyFill="1" applyBorder="1"/>
    <xf numFmtId="177" fontId="16" fillId="0" borderId="0" xfId="1" applyNumberFormat="1" applyFont="1" applyFill="1" applyBorder="1" applyAlignment="1">
      <alignment horizontal="left"/>
    </xf>
    <xf numFmtId="177" fontId="17" fillId="0" borderId="1" xfId="1" applyNumberFormat="1" applyFont="1" applyFill="1" applyBorder="1" applyAlignment="1">
      <alignment horizontal="left"/>
    </xf>
    <xf numFmtId="177" fontId="17" fillId="0" borderId="0" xfId="1" applyNumberFormat="1" applyFont="1" applyFill="1" applyAlignment="1">
      <alignment horizontal="left"/>
    </xf>
    <xf numFmtId="177" fontId="9" fillId="2" borderId="2" xfId="1" applyNumberFormat="1" applyFont="1" applyFill="1" applyBorder="1" applyAlignment="1">
      <alignment horizontal="left"/>
    </xf>
    <xf numFmtId="177" fontId="3" fillId="0" borderId="1" xfId="1" applyNumberFormat="1" applyFont="1" applyBorder="1"/>
    <xf numFmtId="0" fontId="11" fillId="4" borderId="0" xfId="0" applyFont="1" applyFill="1"/>
    <xf numFmtId="177" fontId="18" fillId="4" borderId="0" xfId="1" applyNumberFormat="1" applyFont="1" applyFill="1" applyAlignment="1">
      <alignment horizontal="left"/>
    </xf>
    <xf numFmtId="0" fontId="19" fillId="4" borderId="0" xfId="0" applyFont="1" applyFill="1"/>
    <xf numFmtId="177" fontId="19" fillId="4" borderId="0" xfId="0" applyNumberFormat="1" applyFont="1" applyFill="1"/>
    <xf numFmtId="177" fontId="20" fillId="0" borderId="0" xfId="1" applyNumberFormat="1" applyFont="1" applyAlignment="1">
      <alignment horizontal="center"/>
    </xf>
    <xf numFmtId="177" fontId="21" fillId="5" borderId="0" xfId="1" applyNumberFormat="1" applyFont="1" applyFill="1"/>
    <xf numFmtId="177" fontId="5" fillId="5" borderId="0" xfId="1" applyNumberFormat="1" applyFont="1" applyFill="1"/>
    <xf numFmtId="177" fontId="22" fillId="5" borderId="0" xfId="1" applyNumberFormat="1" applyFont="1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0" fillId="3" borderId="0" xfId="0" applyFont="1" applyFill="1"/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76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14" fontId="5" fillId="0" borderId="0" xfId="0" applyNumberFormat="1" applyFont="1"/>
    <xf numFmtId="15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3" fillId="0" borderId="0" xfId="1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77" fontId="3" fillId="4" borderId="0" xfId="1" applyNumberFormat="1" applyFont="1" applyFill="1" applyBorder="1" applyAlignment="1">
      <alignment horizontal="center" vertical="distributed"/>
    </xf>
    <xf numFmtId="177" fontId="3" fillId="0" borderId="0" xfId="1" applyNumberFormat="1" applyFont="1" applyBorder="1" applyAlignment="1">
      <alignment horizontal="center" vertical="distributed"/>
    </xf>
    <xf numFmtId="177" fontId="3" fillId="0" borderId="0" xfId="1" applyNumberFormat="1" applyFont="1" applyFill="1" applyBorder="1" applyAlignment="1">
      <alignment horizontal="center" vertical="distributed"/>
    </xf>
    <xf numFmtId="0" fontId="0" fillId="0" borderId="0" xfId="0" applyFont="1" applyAlignment="1">
      <alignment horizontal="left" vertical="center"/>
    </xf>
    <xf numFmtId="177" fontId="3" fillId="0" borderId="0" xfId="1" applyNumberFormat="1" applyFont="1" applyFill="1"/>
    <xf numFmtId="177" fontId="9" fillId="0" borderId="0" xfId="1" applyNumberFormat="1" applyFont="1" applyFill="1" applyBorder="1" applyAlignment="1">
      <alignment horizontal="left"/>
    </xf>
    <xf numFmtId="14" fontId="25" fillId="0" borderId="0" xfId="0" applyNumberFormat="1" applyFont="1"/>
    <xf numFmtId="177" fontId="26" fillId="0" borderId="0" xfId="1" applyNumberFormat="1" applyFont="1" applyAlignment="1">
      <alignment horizontal="center"/>
    </xf>
    <xf numFmtId="177" fontId="3" fillId="0" borderId="0" xfId="1" applyNumberFormat="1" applyFont="1"/>
    <xf numFmtId="3" fontId="5" fillId="0" borderId="0" xfId="0" applyNumberFormat="1" applyFont="1"/>
    <xf numFmtId="177" fontId="27" fillId="4" borderId="0" xfId="1" applyNumberFormat="1" applyFont="1" applyFill="1"/>
    <xf numFmtId="177" fontId="3" fillId="4" borderId="0" xfId="1" applyNumberFormat="1" applyFont="1" applyFill="1"/>
    <xf numFmtId="178" fontId="3" fillId="0" borderId="2" xfId="1" applyNumberFormat="1" applyFont="1" applyFill="1" applyBorder="1" applyAlignment="1">
      <alignment horizontal="left"/>
    </xf>
    <xf numFmtId="178" fontId="3" fillId="2" borderId="0" xfId="1" applyNumberFormat="1" applyFont="1" applyFill="1" applyAlignment="1">
      <alignment horizontal="left"/>
    </xf>
    <xf numFmtId="178" fontId="3" fillId="0" borderId="0" xfId="1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/>
    <xf numFmtId="177" fontId="4" fillId="0" borderId="0" xfId="1" applyNumberFormat="1" applyFont="1"/>
    <xf numFmtId="177" fontId="5" fillId="0" borderId="0" xfId="1" applyNumberFormat="1" applyFont="1" applyFill="1" applyBorder="1" applyAlignment="1">
      <alignment horizontal="center" vertical="distributed"/>
    </xf>
    <xf numFmtId="177" fontId="3" fillId="0" borderId="0" xfId="1" applyNumberFormat="1" applyFont="1" applyFill="1" applyBorder="1" applyAlignment="1">
      <alignment horizontal="center" vertical="distributed"/>
    </xf>
    <xf numFmtId="177" fontId="5" fillId="0" borderId="3" xfId="1" applyNumberFormat="1" applyFont="1" applyFill="1" applyBorder="1" applyAlignment="1">
      <alignment horizontal="center" vertical="distributed"/>
    </xf>
    <xf numFmtId="177" fontId="3" fillId="0" borderId="3" xfId="1" applyNumberFormat="1" applyFont="1" applyBorder="1" applyAlignment="1">
      <alignment horizontal="center" vertical="distributed"/>
    </xf>
    <xf numFmtId="177" fontId="28" fillId="0" borderId="3" xfId="1" applyNumberFormat="1" applyFont="1" applyFill="1" applyBorder="1" applyAlignment="1">
      <alignment horizontal="center" vertical="distributed"/>
    </xf>
    <xf numFmtId="177" fontId="29" fillId="0" borderId="3" xfId="1" applyNumberFormat="1" applyFont="1" applyBorder="1" applyAlignment="1">
      <alignment horizontal="center" vertical="distributed"/>
    </xf>
    <xf numFmtId="177" fontId="3" fillId="0" borderId="0" xfId="1" applyNumberFormat="1" applyFont="1" applyBorder="1" applyAlignment="1">
      <alignment horizontal="center" vertical="distributed"/>
    </xf>
    <xf numFmtId="177" fontId="5" fillId="0" borderId="3" xfId="1" applyNumberFormat="1" applyFont="1" applyBorder="1" applyAlignment="1">
      <alignment horizontal="center" vertical="distributed"/>
    </xf>
    <xf numFmtId="177" fontId="28" fillId="0" borderId="0" xfId="1" applyNumberFormat="1" applyFont="1" applyFill="1" applyBorder="1" applyAlignment="1">
      <alignment horizontal="center" vertical="distributed"/>
    </xf>
    <xf numFmtId="177" fontId="29" fillId="0" borderId="0" xfId="1" applyNumberFormat="1" applyFont="1" applyBorder="1" applyAlignment="1">
      <alignment horizontal="center" vertical="distributed"/>
    </xf>
    <xf numFmtId="177" fontId="5" fillId="4" borderId="0" xfId="1" applyNumberFormat="1" applyFont="1" applyFill="1" applyBorder="1" applyAlignment="1">
      <alignment horizontal="center" vertical="distributed"/>
    </xf>
    <xf numFmtId="177" fontId="3" fillId="4" borderId="0" xfId="1" applyNumberFormat="1" applyFont="1" applyFill="1" applyBorder="1" applyAlignment="1">
      <alignment horizontal="center" vertical="distributed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363684</xdr:colOff>
      <xdr:row>2</xdr:row>
      <xdr:rowOff>66675</xdr:rowOff>
    </xdr:from>
    <xdr:to>
      <xdr:col>13</xdr:col>
      <xdr:colOff>479425</xdr:colOff>
      <xdr:row>4</xdr:row>
      <xdr:rowOff>57150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E23E338C-1D86-432F-BE43-097A6BE435DE}"/>
            </a:ext>
          </a:extLst>
        </xdr:cNvPr>
        <xdr:cNvSpPr/>
      </xdr:nvSpPr>
      <xdr:spPr>
        <a:xfrm rot="5400000">
          <a:off x="10389467" y="623167"/>
          <a:ext cx="371475" cy="115741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417659</xdr:colOff>
      <xdr:row>2</xdr:row>
      <xdr:rowOff>76200</xdr:rowOff>
    </xdr:from>
    <xdr:to>
      <xdr:col>16</xdr:col>
      <xdr:colOff>533400</xdr:colOff>
      <xdr:row>4</xdr:row>
      <xdr:rowOff>66675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F85EFE9A-118A-4014-9F25-9997D89D3564}"/>
            </a:ext>
          </a:extLst>
        </xdr:cNvPr>
        <xdr:cNvSpPr/>
      </xdr:nvSpPr>
      <xdr:spPr>
        <a:xfrm rot="5400000">
          <a:off x="12710392" y="632692"/>
          <a:ext cx="371475" cy="115741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65" zoomScaleNormal="65" zoomScaleSheetLayoutView="65" workbookViewId="0">
      <selection activeCell="A40" sqref="A40"/>
    </sheetView>
  </sheetViews>
  <sheetFormatPr defaultRowHeight="15" x14ac:dyDescent="0.25"/>
  <cols>
    <col min="1" max="1" width="31.140625" style="45" customWidth="1"/>
    <col min="2" max="2" width="2.5703125" style="45" customWidth="1"/>
    <col min="3" max="3" width="26.7109375" style="45" customWidth="1"/>
    <col min="4" max="4" width="28.28515625" style="45" customWidth="1"/>
    <col min="5" max="5" width="29.5703125" style="45" customWidth="1"/>
    <col min="6" max="6" width="24" style="45" customWidth="1"/>
    <col min="7" max="16384" width="9.140625" style="45"/>
  </cols>
  <sheetData>
    <row r="1" spans="1:11" s="44" customFormat="1" ht="18.75" x14ac:dyDescent="0.3">
      <c r="A1" s="44" t="s">
        <v>116</v>
      </c>
    </row>
    <row r="2" spans="1:11" s="48" customFormat="1" x14ac:dyDescent="0.25">
      <c r="A2" s="48" t="s">
        <v>4</v>
      </c>
    </row>
    <row r="3" spans="1:11" s="48" customFormat="1" x14ac:dyDescent="0.25">
      <c r="A3" s="49" t="s">
        <v>14</v>
      </c>
      <c r="B3"/>
      <c r="C3"/>
      <c r="D3"/>
      <c r="E3"/>
      <c r="F3"/>
      <c r="G3"/>
      <c r="H3"/>
      <c r="I3"/>
      <c r="J3"/>
      <c r="K3"/>
    </row>
    <row r="4" spans="1:11" s="48" customFormat="1" x14ac:dyDescent="0.25">
      <c r="A4" s="49" t="s">
        <v>15</v>
      </c>
      <c r="B4"/>
      <c r="C4"/>
      <c r="D4"/>
      <c r="E4"/>
      <c r="F4"/>
      <c r="G4"/>
      <c r="H4"/>
      <c r="I4"/>
      <c r="J4"/>
      <c r="K4"/>
    </row>
    <row r="5" spans="1:11" s="48" customFormat="1" x14ac:dyDescent="0.25">
      <c r="A5" s="65"/>
      <c r="B5"/>
      <c r="C5"/>
      <c r="D5"/>
      <c r="E5"/>
      <c r="F5"/>
      <c r="G5"/>
      <c r="H5"/>
      <c r="I5"/>
      <c r="J5"/>
      <c r="K5"/>
    </row>
    <row r="6" spans="1:11" s="48" customFormat="1" x14ac:dyDescent="0.25">
      <c r="A6" s="66" t="s">
        <v>25</v>
      </c>
      <c r="B6"/>
      <c r="C6" s="66" t="s">
        <v>23</v>
      </c>
      <c r="D6" s="66" t="s">
        <v>24</v>
      </c>
      <c r="E6" s="66" t="s">
        <v>26</v>
      </c>
      <c r="F6" s="66" t="s">
        <v>27</v>
      </c>
      <c r="G6" s="65"/>
      <c r="H6"/>
      <c r="J6"/>
      <c r="K6" s="65"/>
    </row>
    <row r="7" spans="1:11" s="48" customFormat="1" x14ac:dyDescent="0.25">
      <c r="A7" s="65"/>
      <c r="B7" s="65"/>
      <c r="C7"/>
      <c r="D7" s="65"/>
      <c r="E7"/>
      <c r="F7" s="65"/>
      <c r="G7"/>
      <c r="H7" s="65"/>
      <c r="I7"/>
      <c r="J7"/>
      <c r="K7"/>
    </row>
    <row r="8" spans="1:11" x14ac:dyDescent="0.25">
      <c r="A8" s="65" t="s">
        <v>113</v>
      </c>
      <c r="B8"/>
      <c r="C8" s="65" t="s">
        <v>16</v>
      </c>
      <c r="D8" s="65" t="s">
        <v>97</v>
      </c>
      <c r="E8" s="65" t="s">
        <v>17</v>
      </c>
      <c r="F8" s="65" t="s">
        <v>98</v>
      </c>
      <c r="H8"/>
      <c r="I8"/>
      <c r="K8"/>
    </row>
    <row r="9" spans="1:11" s="42" customFormat="1" x14ac:dyDescent="0.25">
      <c r="A9" s="65" t="s">
        <v>99</v>
      </c>
      <c r="B9"/>
      <c r="C9" s="65" t="s">
        <v>100</v>
      </c>
      <c r="D9" s="65" t="s">
        <v>18</v>
      </c>
      <c r="E9" s="65" t="s">
        <v>19</v>
      </c>
      <c r="F9" s="65" t="s">
        <v>101</v>
      </c>
      <c r="H9"/>
      <c r="I9"/>
      <c r="K9"/>
    </row>
    <row r="10" spans="1:11" x14ac:dyDescent="0.25">
      <c r="A10" s="65" t="s">
        <v>20</v>
      </c>
      <c r="B10"/>
      <c r="C10" s="65" t="s">
        <v>102</v>
      </c>
      <c r="D10" s="65" t="s">
        <v>103</v>
      </c>
      <c r="E10" s="65" t="s">
        <v>104</v>
      </c>
      <c r="F10" s="65" t="s">
        <v>21</v>
      </c>
      <c r="H10"/>
      <c r="J10"/>
      <c r="K10"/>
    </row>
    <row r="13" spans="1:11" s="67" customFormat="1" x14ac:dyDescent="0.25">
      <c r="A13" s="46" t="s">
        <v>22</v>
      </c>
    </row>
    <row r="14" spans="1:11" s="103" customFormat="1" x14ac:dyDescent="0.25">
      <c r="A14" s="103" t="s">
        <v>2</v>
      </c>
    </row>
    <row r="15" spans="1:11" s="103" customFormat="1" x14ac:dyDescent="0.25">
      <c r="A15" s="103" t="s">
        <v>3</v>
      </c>
    </row>
    <row r="16" spans="1:11" x14ac:dyDescent="0.25">
      <c r="A16" s="48" t="s">
        <v>5</v>
      </c>
    </row>
    <row r="17" spans="1:1" x14ac:dyDescent="0.25">
      <c r="A17" s="49" t="s">
        <v>105</v>
      </c>
    </row>
    <row r="18" spans="1:1" x14ac:dyDescent="0.25">
      <c r="A18" s="49" t="s">
        <v>106</v>
      </c>
    </row>
    <row r="19" spans="1:1" x14ac:dyDescent="0.25">
      <c r="A19" s="49" t="s">
        <v>28</v>
      </c>
    </row>
    <row r="20" spans="1:1" x14ac:dyDescent="0.25">
      <c r="A20" s="49" t="s">
        <v>29</v>
      </c>
    </row>
    <row r="21" spans="1:1" x14ac:dyDescent="0.25">
      <c r="A21" s="49" t="s">
        <v>30</v>
      </c>
    </row>
    <row r="22" spans="1:1" x14ac:dyDescent="0.25">
      <c r="A22" s="49" t="s">
        <v>31</v>
      </c>
    </row>
    <row r="23" spans="1:1" x14ac:dyDescent="0.25">
      <c r="A23" s="49" t="s">
        <v>93</v>
      </c>
    </row>
    <row r="24" spans="1:1" x14ac:dyDescent="0.25">
      <c r="A24" s="49" t="s">
        <v>94</v>
      </c>
    </row>
    <row r="25" spans="1:1" x14ac:dyDescent="0.25">
      <c r="A25" s="49" t="s">
        <v>32</v>
      </c>
    </row>
    <row r="26" spans="1:1" x14ac:dyDescent="0.25">
      <c r="A26" s="68" t="s">
        <v>33</v>
      </c>
    </row>
    <row r="27" spans="1:1" x14ac:dyDescent="0.25">
      <c r="A27" s="49" t="s">
        <v>34</v>
      </c>
    </row>
    <row r="28" spans="1:1" x14ac:dyDescent="0.25">
      <c r="A28" s="49" t="s">
        <v>107</v>
      </c>
    </row>
    <row r="29" spans="1:1" x14ac:dyDescent="0.25">
      <c r="A29" s="49" t="s">
        <v>108</v>
      </c>
    </row>
    <row r="30" spans="1:1" x14ac:dyDescent="0.25">
      <c r="A30" s="49" t="s">
        <v>109</v>
      </c>
    </row>
    <row r="31" spans="1:1" x14ac:dyDescent="0.25">
      <c r="A31" s="49" t="s">
        <v>110</v>
      </c>
    </row>
    <row r="32" spans="1:1" x14ac:dyDescent="0.25">
      <c r="A32" s="49" t="s">
        <v>111</v>
      </c>
    </row>
    <row r="33" spans="1:1" x14ac:dyDescent="0.25">
      <c r="A33" s="49" t="s">
        <v>112</v>
      </c>
    </row>
    <row r="34" spans="1:1" x14ac:dyDescent="0.25">
      <c r="A34" s="68" t="s">
        <v>96</v>
      </c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defaultRowHeight="15" x14ac:dyDescent="0.25"/>
  <cols>
    <col min="1" max="1" width="9.7109375" bestFit="1" customWidth="1"/>
    <col min="2" max="2" width="57.7109375" bestFit="1" customWidth="1"/>
  </cols>
  <sheetData>
    <row r="1" spans="1:2" x14ac:dyDescent="0.25">
      <c r="A1" s="48" t="s">
        <v>4</v>
      </c>
    </row>
    <row r="2" spans="1:2" x14ac:dyDescent="0.25">
      <c r="A2" s="69" t="s">
        <v>35</v>
      </c>
    </row>
    <row r="3" spans="1:2" x14ac:dyDescent="0.25">
      <c r="A3" s="49"/>
    </row>
    <row r="4" spans="1:2" x14ac:dyDescent="0.25">
      <c r="A4" s="49" t="s">
        <v>20</v>
      </c>
      <c r="B4" s="49" t="s">
        <v>36</v>
      </c>
    </row>
    <row r="5" spans="1:2" x14ac:dyDescent="0.25">
      <c r="A5" s="49" t="s">
        <v>16</v>
      </c>
      <c r="B5" s="49" t="s">
        <v>37</v>
      </c>
    </row>
    <row r="6" spans="1:2" x14ac:dyDescent="0.25">
      <c r="A6" s="49" t="s">
        <v>18</v>
      </c>
      <c r="B6" s="49" t="s">
        <v>38</v>
      </c>
    </row>
    <row r="7" spans="1:2" x14ac:dyDescent="0.25">
      <c r="A7" s="49" t="s">
        <v>17</v>
      </c>
      <c r="B7" s="49" t="s">
        <v>39</v>
      </c>
    </row>
    <row r="8" spans="1:2" x14ac:dyDescent="0.25">
      <c r="A8" s="49" t="s">
        <v>19</v>
      </c>
      <c r="B8" s="49" t="s">
        <v>40</v>
      </c>
    </row>
    <row r="9" spans="1:2" x14ac:dyDescent="0.25">
      <c r="A9" s="49" t="s">
        <v>21</v>
      </c>
      <c r="B9" s="49" t="s">
        <v>41</v>
      </c>
    </row>
    <row r="10" spans="1:2" x14ac:dyDescent="0.25">
      <c r="A10" s="6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BreakPreview" zoomScaleNormal="75" zoomScaleSheetLayoutView="100" workbookViewId="0">
      <selection activeCell="B1" sqref="B1"/>
    </sheetView>
  </sheetViews>
  <sheetFormatPr defaultRowHeight="15" x14ac:dyDescent="0.25"/>
  <cols>
    <col min="1" max="1" width="4.140625" style="43" customWidth="1"/>
    <col min="2" max="2" width="15.28515625" style="70" bestFit="1" customWidth="1"/>
    <col min="3" max="3" width="9.140625" style="45"/>
    <col min="4" max="4" width="64.28515625" style="45" bestFit="1" customWidth="1"/>
    <col min="5" max="5" width="44" style="78" bestFit="1" customWidth="1"/>
    <col min="6" max="6" width="28.7109375" style="78" bestFit="1" customWidth="1"/>
    <col min="7" max="7" width="28.5703125" style="75" bestFit="1" customWidth="1"/>
    <col min="8" max="10" width="9.140625" style="75"/>
    <col min="11" max="16384" width="9.140625" style="45"/>
  </cols>
  <sheetData>
    <row r="1" spans="1:8" x14ac:dyDescent="0.25">
      <c r="B1" s="73">
        <v>43789</v>
      </c>
      <c r="D1" s="42"/>
    </row>
    <row r="3" spans="1:8" x14ac:dyDescent="0.25">
      <c r="A3" s="43">
        <v>2</v>
      </c>
      <c r="B3" s="74">
        <v>42253</v>
      </c>
      <c r="C3" s="71"/>
      <c r="D3" s="71" t="s">
        <v>48</v>
      </c>
      <c r="E3" s="76">
        <v>1650</v>
      </c>
      <c r="F3" s="75"/>
    </row>
    <row r="4" spans="1:8" x14ac:dyDescent="0.25">
      <c r="B4" s="45"/>
      <c r="E4" s="77" t="s">
        <v>49</v>
      </c>
      <c r="F4" s="76">
        <v>1650</v>
      </c>
    </row>
    <row r="5" spans="1:8" x14ac:dyDescent="0.25">
      <c r="B5" s="71"/>
      <c r="E5" s="75"/>
      <c r="F5" s="75"/>
    </row>
    <row r="6" spans="1:8" x14ac:dyDescent="0.25">
      <c r="B6" s="74">
        <v>42257</v>
      </c>
      <c r="C6" s="71"/>
      <c r="D6" s="71" t="s">
        <v>49</v>
      </c>
      <c r="E6" s="77">
        <v>66</v>
      </c>
      <c r="F6" s="75"/>
    </row>
    <row r="7" spans="1:8" x14ac:dyDescent="0.25">
      <c r="B7" s="45"/>
      <c r="E7" s="77" t="s">
        <v>48</v>
      </c>
      <c r="F7" s="77">
        <v>66</v>
      </c>
    </row>
    <row r="8" spans="1:8" x14ac:dyDescent="0.25">
      <c r="B8" s="71"/>
      <c r="E8" s="75"/>
      <c r="F8" s="75"/>
    </row>
    <row r="9" spans="1:8" x14ac:dyDescent="0.25">
      <c r="B9" s="74">
        <v>42259</v>
      </c>
      <c r="C9" s="71"/>
      <c r="D9" s="71" t="s">
        <v>50</v>
      </c>
      <c r="E9" s="77" t="s">
        <v>57</v>
      </c>
      <c r="F9" s="75"/>
    </row>
    <row r="10" spans="1:8" x14ac:dyDescent="0.25">
      <c r="B10" s="45"/>
      <c r="E10" s="77" t="s">
        <v>51</v>
      </c>
      <c r="F10" s="77">
        <v>690</v>
      </c>
    </row>
    <row r="11" spans="1:8" x14ac:dyDescent="0.25">
      <c r="B11" s="71"/>
      <c r="E11" s="75"/>
      <c r="F11" s="75"/>
    </row>
    <row r="12" spans="1:8" x14ac:dyDescent="0.25">
      <c r="B12" s="45"/>
      <c r="D12" s="71" t="s">
        <v>52</v>
      </c>
      <c r="E12" s="77" t="s">
        <v>43</v>
      </c>
      <c r="F12" s="75"/>
    </row>
    <row r="13" spans="1:8" x14ac:dyDescent="0.25">
      <c r="B13" s="45"/>
      <c r="E13" s="77" t="s">
        <v>48</v>
      </c>
      <c r="F13" s="77" t="s">
        <v>44</v>
      </c>
    </row>
    <row r="14" spans="1:8" x14ac:dyDescent="0.25">
      <c r="B14" s="71"/>
      <c r="E14" s="75"/>
      <c r="F14" s="75"/>
    </row>
    <row r="15" spans="1:8" x14ac:dyDescent="0.25">
      <c r="B15" s="74">
        <v>42261</v>
      </c>
      <c r="C15" s="71"/>
      <c r="D15" s="71" t="s">
        <v>51</v>
      </c>
      <c r="E15" s="77" t="s">
        <v>45</v>
      </c>
      <c r="F15" s="75"/>
      <c r="G15" s="82" t="s">
        <v>53</v>
      </c>
      <c r="H15" s="45"/>
    </row>
    <row r="16" spans="1:8" x14ac:dyDescent="0.25">
      <c r="B16" s="45"/>
      <c r="E16" s="77" t="s">
        <v>50</v>
      </c>
      <c r="F16" s="77">
        <v>45</v>
      </c>
      <c r="G16" s="45"/>
    </row>
    <row r="17" spans="1:8" x14ac:dyDescent="0.25">
      <c r="B17" s="71"/>
      <c r="E17" s="75"/>
      <c r="F17" s="75"/>
    </row>
    <row r="18" spans="1:8" x14ac:dyDescent="0.25">
      <c r="B18" s="74">
        <v>42261</v>
      </c>
      <c r="C18" s="71"/>
      <c r="D18" s="71" t="s">
        <v>48</v>
      </c>
      <c r="E18" s="77">
        <v>34</v>
      </c>
      <c r="F18" s="75"/>
    </row>
    <row r="19" spans="1:8" x14ac:dyDescent="0.25">
      <c r="B19" s="45"/>
      <c r="E19" s="77" t="s">
        <v>52</v>
      </c>
      <c r="F19" s="77">
        <v>34</v>
      </c>
      <c r="G19" s="45"/>
    </row>
    <row r="20" spans="1:8" x14ac:dyDescent="0.25">
      <c r="B20" s="71"/>
      <c r="E20" s="75"/>
      <c r="F20" s="75"/>
      <c r="G20" s="45"/>
    </row>
    <row r="21" spans="1:8" x14ac:dyDescent="0.25">
      <c r="B21" s="74">
        <v>42267</v>
      </c>
      <c r="C21" s="71"/>
      <c r="D21" s="71" t="s">
        <v>50</v>
      </c>
      <c r="E21" s="77">
        <v>760</v>
      </c>
      <c r="F21" s="75"/>
      <c r="G21" s="45"/>
    </row>
    <row r="22" spans="1:8" x14ac:dyDescent="0.25">
      <c r="B22" s="45"/>
      <c r="E22" s="77" t="s">
        <v>51</v>
      </c>
      <c r="F22" s="77">
        <v>760</v>
      </c>
      <c r="G22" s="45"/>
    </row>
    <row r="23" spans="1:8" x14ac:dyDescent="0.25">
      <c r="B23" s="71"/>
      <c r="E23" s="75"/>
      <c r="F23" s="75"/>
      <c r="G23" s="45"/>
    </row>
    <row r="24" spans="1:8" x14ac:dyDescent="0.25">
      <c r="B24" s="45"/>
      <c r="D24" s="71" t="s">
        <v>52</v>
      </c>
      <c r="E24" s="77">
        <v>570</v>
      </c>
      <c r="F24" s="75"/>
      <c r="G24" s="45"/>
    </row>
    <row r="25" spans="1:8" x14ac:dyDescent="0.25">
      <c r="B25" s="45"/>
      <c r="E25" s="77" t="s">
        <v>48</v>
      </c>
      <c r="F25" s="77">
        <v>570</v>
      </c>
      <c r="G25" s="45"/>
    </row>
    <row r="27" spans="1:8" x14ac:dyDescent="0.25">
      <c r="A27" s="43">
        <v>3</v>
      </c>
      <c r="B27" s="74">
        <v>42280</v>
      </c>
      <c r="C27" s="71"/>
      <c r="D27" s="71" t="s">
        <v>50</v>
      </c>
      <c r="E27" s="75">
        <v>500</v>
      </c>
      <c r="F27" s="75"/>
    </row>
    <row r="28" spans="1:8" x14ac:dyDescent="0.25">
      <c r="B28" s="45"/>
      <c r="E28" s="77" t="s">
        <v>51</v>
      </c>
      <c r="F28" s="77">
        <v>500</v>
      </c>
      <c r="G28" s="45"/>
      <c r="H28" s="45"/>
    </row>
    <row r="29" spans="1:8" x14ac:dyDescent="0.25">
      <c r="B29" s="71"/>
      <c r="E29" s="75"/>
      <c r="F29" s="75"/>
    </row>
    <row r="30" spans="1:8" x14ac:dyDescent="0.25">
      <c r="B30" s="45"/>
      <c r="D30" s="71" t="s">
        <v>52</v>
      </c>
      <c r="E30" s="75">
        <v>330</v>
      </c>
    </row>
    <row r="31" spans="1:8" x14ac:dyDescent="0.25">
      <c r="B31" s="45"/>
      <c r="E31" s="77" t="s">
        <v>48</v>
      </c>
      <c r="F31" s="77">
        <v>330</v>
      </c>
      <c r="G31" s="45"/>
      <c r="H31" s="45"/>
    </row>
    <row r="32" spans="1:8" x14ac:dyDescent="0.25">
      <c r="B32" s="45"/>
      <c r="E32" s="75"/>
      <c r="F32" s="75"/>
      <c r="G32" s="77"/>
      <c r="H32" s="77"/>
    </row>
    <row r="33" spans="1:9" x14ac:dyDescent="0.25">
      <c r="B33" s="74">
        <v>42285</v>
      </c>
      <c r="C33" s="71"/>
      <c r="D33" s="71" t="s">
        <v>55</v>
      </c>
      <c r="E33" s="79">
        <v>25</v>
      </c>
      <c r="F33" s="75"/>
    </row>
    <row r="34" spans="1:9" x14ac:dyDescent="0.25">
      <c r="B34" s="45"/>
      <c r="E34" s="77" t="s">
        <v>50</v>
      </c>
      <c r="F34" s="79">
        <v>25</v>
      </c>
      <c r="G34" s="45"/>
      <c r="H34" s="45"/>
    </row>
    <row r="35" spans="1:9" x14ac:dyDescent="0.25">
      <c r="B35" s="71"/>
      <c r="E35" s="75"/>
      <c r="F35" s="75"/>
    </row>
    <row r="36" spans="1:9" x14ac:dyDescent="0.25">
      <c r="B36" s="74">
        <v>42290</v>
      </c>
      <c r="C36" s="71" t="s">
        <v>54</v>
      </c>
      <c r="D36" s="71" t="s">
        <v>46</v>
      </c>
      <c r="E36" s="76" t="s">
        <v>95</v>
      </c>
      <c r="F36" s="75"/>
    </row>
    <row r="37" spans="1:9" x14ac:dyDescent="0.25">
      <c r="B37" s="45"/>
      <c r="D37" s="71" t="s">
        <v>59</v>
      </c>
      <c r="E37" s="76">
        <v>4750</v>
      </c>
      <c r="F37" s="75"/>
      <c r="G37" s="45"/>
    </row>
    <row r="38" spans="1:9" x14ac:dyDescent="0.25">
      <c r="B38" s="45"/>
      <c r="D38" s="71" t="s">
        <v>71</v>
      </c>
      <c r="E38" s="75"/>
      <c r="F38" s="75"/>
      <c r="G38" s="45"/>
    </row>
    <row r="39" spans="1:9" x14ac:dyDescent="0.25">
      <c r="B39" s="45"/>
      <c r="E39" s="77" t="s">
        <v>42</v>
      </c>
      <c r="F39" s="76">
        <v>475</v>
      </c>
      <c r="H39" s="45"/>
      <c r="I39" s="45"/>
    </row>
    <row r="40" spans="1:9" x14ac:dyDescent="0.25">
      <c r="B40" s="45"/>
      <c r="E40" s="77" t="s">
        <v>47</v>
      </c>
      <c r="F40" s="75"/>
      <c r="G40" s="45"/>
      <c r="H40" s="45"/>
      <c r="I40" s="45"/>
    </row>
    <row r="41" spans="1:9" x14ac:dyDescent="0.25">
      <c r="B41" s="71"/>
      <c r="E41" s="75"/>
      <c r="F41" s="75"/>
    </row>
    <row r="42" spans="1:9" x14ac:dyDescent="0.25">
      <c r="A42" s="50"/>
      <c r="B42" s="74">
        <v>42310</v>
      </c>
      <c r="C42" s="71" t="s">
        <v>56</v>
      </c>
      <c r="D42" s="45" t="s">
        <v>58</v>
      </c>
      <c r="E42" s="76">
        <v>475</v>
      </c>
      <c r="F42" s="75"/>
    </row>
    <row r="43" spans="1:9" x14ac:dyDescent="0.25">
      <c r="B43" s="45"/>
      <c r="D43" s="71" t="s">
        <v>50</v>
      </c>
      <c r="E43" s="75"/>
      <c r="F43" s="75"/>
    </row>
    <row r="44" spans="1:9" x14ac:dyDescent="0.25">
      <c r="A44" s="50"/>
      <c r="B44" s="45"/>
      <c r="D44" s="90" t="s">
        <v>70</v>
      </c>
      <c r="E44" s="75"/>
      <c r="F44" s="76">
        <v>475</v>
      </c>
    </row>
    <row r="45" spans="1:9" x14ac:dyDescent="0.25">
      <c r="B45" s="71"/>
      <c r="E45" s="75"/>
      <c r="F45" s="75"/>
    </row>
    <row r="46" spans="1:9" x14ac:dyDescent="0.25">
      <c r="A46" s="43">
        <v>4</v>
      </c>
      <c r="B46" s="74">
        <v>42338</v>
      </c>
      <c r="E46" s="80"/>
    </row>
    <row r="47" spans="1:9" x14ac:dyDescent="0.25">
      <c r="A47" s="50"/>
      <c r="D47" s="86" t="s">
        <v>60</v>
      </c>
      <c r="E47" s="76">
        <v>60000</v>
      </c>
      <c r="F47" s="84"/>
      <c r="G47" s="83"/>
      <c r="H47" s="84"/>
    </row>
    <row r="48" spans="1:9" x14ac:dyDescent="0.25">
      <c r="A48" s="50"/>
      <c r="B48" s="45"/>
      <c r="E48" s="77" t="s">
        <v>61</v>
      </c>
      <c r="F48" s="76">
        <v>60000</v>
      </c>
      <c r="G48" s="85"/>
      <c r="H48" s="84"/>
    </row>
    <row r="49" spans="1:8" x14ac:dyDescent="0.25">
      <c r="A49" s="50"/>
      <c r="D49" s="71" t="s">
        <v>62</v>
      </c>
      <c r="E49" s="79">
        <v>3500</v>
      </c>
      <c r="F49" s="75"/>
      <c r="G49" s="84"/>
      <c r="H49" s="84"/>
    </row>
    <row r="50" spans="1:8" x14ac:dyDescent="0.25">
      <c r="A50" s="50"/>
      <c r="E50" s="77" t="s">
        <v>63</v>
      </c>
      <c r="F50" s="79">
        <v>3500</v>
      </c>
      <c r="G50" s="84"/>
      <c r="H50" s="84"/>
    </row>
    <row r="51" spans="1:8" x14ac:dyDescent="0.25">
      <c r="A51" s="50"/>
      <c r="D51" s="71" t="s">
        <v>62</v>
      </c>
      <c r="E51" s="79">
        <v>6500</v>
      </c>
      <c r="G51" s="85"/>
      <c r="H51" s="84"/>
    </row>
    <row r="52" spans="1:8" x14ac:dyDescent="0.25">
      <c r="A52" s="50"/>
      <c r="E52" s="77" t="s">
        <v>64</v>
      </c>
      <c r="F52" s="79">
        <v>6500</v>
      </c>
      <c r="G52" s="84"/>
      <c r="H52" s="84"/>
    </row>
    <row r="53" spans="1:8" x14ac:dyDescent="0.25">
      <c r="A53" s="50"/>
      <c r="D53" s="71" t="s">
        <v>62</v>
      </c>
      <c r="E53" s="79">
        <v>2000</v>
      </c>
      <c r="G53" s="84"/>
      <c r="H53" s="84"/>
    </row>
    <row r="54" spans="1:8" x14ac:dyDescent="0.25">
      <c r="A54" s="50"/>
      <c r="E54" s="77" t="s">
        <v>65</v>
      </c>
      <c r="F54" s="79">
        <v>2000</v>
      </c>
      <c r="G54" s="85"/>
      <c r="H54" s="84"/>
    </row>
    <row r="55" spans="1:8" x14ac:dyDescent="0.25">
      <c r="A55" s="50"/>
      <c r="D55" s="71" t="s">
        <v>64</v>
      </c>
      <c r="E55" s="79">
        <v>1000</v>
      </c>
      <c r="G55" s="85"/>
      <c r="H55" s="84"/>
    </row>
    <row r="56" spans="1:8" x14ac:dyDescent="0.25">
      <c r="A56" s="50"/>
      <c r="E56" s="77" t="s">
        <v>66</v>
      </c>
      <c r="F56" s="79">
        <v>1000</v>
      </c>
      <c r="G56" s="84"/>
      <c r="H56" s="84"/>
    </row>
    <row r="57" spans="1:8" x14ac:dyDescent="0.25">
      <c r="A57" s="50"/>
      <c r="D57" s="71" t="s">
        <v>62</v>
      </c>
      <c r="E57" s="79">
        <v>49000</v>
      </c>
      <c r="G57" s="85"/>
      <c r="H57" s="84"/>
    </row>
    <row r="58" spans="1:8" x14ac:dyDescent="0.25">
      <c r="A58" s="50"/>
      <c r="E58" s="77" t="s">
        <v>58</v>
      </c>
      <c r="F58" s="79">
        <v>49000</v>
      </c>
      <c r="G58" s="84"/>
      <c r="H58" s="84"/>
    </row>
    <row r="59" spans="1:8" x14ac:dyDescent="0.25">
      <c r="A59" s="50"/>
      <c r="D59" s="71" t="s">
        <v>67</v>
      </c>
      <c r="E59" s="79">
        <v>1500</v>
      </c>
      <c r="F59" s="75"/>
      <c r="G59" s="50"/>
      <c r="H59" s="84"/>
    </row>
    <row r="60" spans="1:8" x14ac:dyDescent="0.25">
      <c r="A60" s="50"/>
      <c r="E60" s="77" t="s">
        <v>64</v>
      </c>
      <c r="F60" s="79">
        <v>1500</v>
      </c>
      <c r="G60" s="84"/>
      <c r="H60" s="84"/>
    </row>
    <row r="61" spans="1:8" x14ac:dyDescent="0.25">
      <c r="A61" s="50"/>
      <c r="D61" s="71" t="s">
        <v>68</v>
      </c>
      <c r="E61" s="79">
        <v>7000</v>
      </c>
      <c r="F61" s="75"/>
      <c r="G61" s="84"/>
      <c r="H61" s="84"/>
    </row>
    <row r="62" spans="1:8" x14ac:dyDescent="0.25">
      <c r="A62" s="50"/>
      <c r="D62" s="90" t="s">
        <v>65</v>
      </c>
      <c r="E62" s="79">
        <v>2000</v>
      </c>
      <c r="G62" s="83"/>
      <c r="H62" s="84"/>
    </row>
    <row r="63" spans="1:8" x14ac:dyDescent="0.25">
      <c r="A63" s="50"/>
      <c r="D63" s="90" t="s">
        <v>69</v>
      </c>
      <c r="E63" s="79">
        <v>3500</v>
      </c>
      <c r="G63" s="84"/>
      <c r="H63" s="84"/>
    </row>
    <row r="64" spans="1:8" x14ac:dyDescent="0.25">
      <c r="A64" s="50"/>
      <c r="E64" s="77" t="s">
        <v>58</v>
      </c>
      <c r="F64" s="79">
        <v>12500</v>
      </c>
      <c r="G64" s="84"/>
      <c r="H64" s="84"/>
    </row>
    <row r="65" spans="1:8" x14ac:dyDescent="0.25">
      <c r="A65" s="43">
        <v>4</v>
      </c>
      <c r="B65" s="72"/>
      <c r="D65" s="45" t="s">
        <v>115</v>
      </c>
      <c r="E65" s="79">
        <v>80000</v>
      </c>
      <c r="F65" s="81"/>
      <c r="G65" s="84"/>
      <c r="H65" s="84"/>
    </row>
    <row r="66" spans="1:8" x14ac:dyDescent="0.25">
      <c r="A66" s="50"/>
      <c r="B66" s="72"/>
      <c r="E66" s="81" t="s">
        <v>114</v>
      </c>
      <c r="F66" s="79">
        <v>80000</v>
      </c>
      <c r="G66" s="102"/>
      <c r="H66" s="84"/>
    </row>
    <row r="67" spans="1:8" x14ac:dyDescent="0.25">
      <c r="A67" s="50"/>
      <c r="F67" s="81"/>
      <c r="G67" s="84"/>
      <c r="H67" s="84"/>
    </row>
    <row r="68" spans="1:8" x14ac:dyDescent="0.25">
      <c r="A68" s="50"/>
      <c r="F68" s="81"/>
      <c r="G68" s="84"/>
      <c r="H68" s="84"/>
    </row>
    <row r="69" spans="1:8" x14ac:dyDescent="0.25">
      <c r="F69" s="81"/>
      <c r="G69" s="84"/>
      <c r="H69" s="84"/>
    </row>
    <row r="70" spans="1:8" x14ac:dyDescent="0.25">
      <c r="F70" s="81"/>
      <c r="G70" s="84"/>
      <c r="H70" s="84"/>
    </row>
    <row r="71" spans="1:8" x14ac:dyDescent="0.25">
      <c r="F71" s="81"/>
      <c r="G71" s="84"/>
      <c r="H71" s="84"/>
    </row>
    <row r="72" spans="1:8" x14ac:dyDescent="0.25">
      <c r="F72" s="81"/>
      <c r="G72" s="84"/>
      <c r="H72" s="84"/>
    </row>
    <row r="73" spans="1:8" x14ac:dyDescent="0.25">
      <c r="F73" s="81"/>
      <c r="G73" s="84"/>
      <c r="H73" s="84"/>
    </row>
    <row r="74" spans="1:8" x14ac:dyDescent="0.25">
      <c r="F74" s="81"/>
      <c r="G74" s="84"/>
      <c r="H74" s="84"/>
    </row>
    <row r="75" spans="1:8" x14ac:dyDescent="0.25">
      <c r="F75" s="81"/>
      <c r="G75" s="84"/>
      <c r="H75" s="84"/>
    </row>
    <row r="76" spans="1:8" x14ac:dyDescent="0.25">
      <c r="F76" s="81"/>
      <c r="G76" s="84"/>
      <c r="H76" s="84"/>
    </row>
    <row r="77" spans="1:8" x14ac:dyDescent="0.25">
      <c r="F77" s="81"/>
      <c r="G77" s="84"/>
      <c r="H77" s="84"/>
    </row>
    <row r="78" spans="1:8" x14ac:dyDescent="0.25">
      <c r="F78" s="81"/>
      <c r="G78" s="84"/>
      <c r="H78" s="84"/>
    </row>
    <row r="79" spans="1:8" x14ac:dyDescent="0.25">
      <c r="F79" s="81"/>
      <c r="G79" s="84"/>
      <c r="H79" s="84"/>
    </row>
    <row r="80" spans="1:8" x14ac:dyDescent="0.25">
      <c r="F80" s="81"/>
      <c r="G80" s="84"/>
      <c r="H80" s="84"/>
    </row>
    <row r="81" spans="6:8" x14ac:dyDescent="0.25">
      <c r="F81" s="81"/>
      <c r="G81" s="84"/>
      <c r="H81" s="84"/>
    </row>
    <row r="82" spans="6:8" x14ac:dyDescent="0.25">
      <c r="F82" s="81"/>
      <c r="G82" s="84"/>
      <c r="H82" s="84"/>
    </row>
    <row r="83" spans="6:8" x14ac:dyDescent="0.25">
      <c r="F83" s="81"/>
      <c r="G83" s="84"/>
      <c r="H83" s="84"/>
    </row>
    <row r="84" spans="6:8" x14ac:dyDescent="0.25">
      <c r="F84" s="81"/>
      <c r="G84" s="84"/>
      <c r="H84" s="84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="75" zoomScaleNormal="75" zoomScaleSheetLayoutView="75" workbookViewId="0">
      <selection activeCell="B1" sqref="B1"/>
    </sheetView>
  </sheetViews>
  <sheetFormatPr defaultRowHeight="15" x14ac:dyDescent="0.25"/>
  <cols>
    <col min="1" max="1" width="4.85546875" style="21" customWidth="1"/>
    <col min="2" max="2" width="15.5703125" style="2" bestFit="1" customWidth="1"/>
    <col min="3" max="3" width="26.7109375" style="2" customWidth="1"/>
    <col min="4" max="4" width="8.42578125" style="23" customWidth="1"/>
    <col min="5" max="5" width="6.28515625" style="23" customWidth="1"/>
    <col min="6" max="6" width="19.140625" style="2" customWidth="1"/>
    <col min="7" max="7" width="15.5703125" style="2" customWidth="1"/>
    <col min="8" max="8" width="7.7109375" style="29" customWidth="1"/>
    <col min="9" max="9" width="16.28515625" style="6" customWidth="1"/>
    <col min="10" max="10" width="8.85546875" style="6" bestFit="1" customWidth="1"/>
    <col min="11" max="11" width="8.85546875" style="6" customWidth="1"/>
    <col min="12" max="12" width="4.28515625" style="6" customWidth="1"/>
    <col min="13" max="13" width="9.7109375" style="2" bestFit="1" customWidth="1"/>
    <col min="14" max="14" width="21.42578125" style="2" customWidth="1"/>
    <col min="15" max="15" width="4.85546875" style="32" customWidth="1"/>
    <col min="16" max="16" width="7.7109375" style="32" customWidth="1"/>
    <col min="17" max="17" width="8" style="2" bestFit="1" customWidth="1"/>
    <col min="18" max="18" width="13.42578125" style="2" customWidth="1"/>
    <col min="19" max="19" width="11.28515625" style="2" bestFit="1" customWidth="1"/>
    <col min="20" max="20" width="15.7109375" style="2" bestFit="1" customWidth="1"/>
    <col min="21" max="21" width="9.140625" style="2" customWidth="1"/>
    <col min="22" max="22" width="11.140625" style="2" bestFit="1" customWidth="1"/>
  </cols>
  <sheetData>
    <row r="1" spans="1:24" x14ac:dyDescent="0.25">
      <c r="B1" s="73">
        <v>43789</v>
      </c>
      <c r="I1" s="62"/>
      <c r="J1" s="62"/>
      <c r="K1" s="62"/>
      <c r="L1" s="62"/>
      <c r="M1" s="63" t="s">
        <v>13</v>
      </c>
      <c r="N1" s="63"/>
      <c r="O1" s="64"/>
      <c r="P1" s="64"/>
      <c r="Q1" s="63"/>
      <c r="R1" s="63"/>
    </row>
    <row r="2" spans="1:24" x14ac:dyDescent="0.25">
      <c r="C2" s="42"/>
      <c r="H2" s="28"/>
      <c r="I2" s="4"/>
      <c r="J2" s="4"/>
      <c r="K2" s="4"/>
      <c r="L2" s="4"/>
      <c r="M2" s="5"/>
      <c r="O2" s="28"/>
      <c r="P2" s="28"/>
    </row>
    <row r="3" spans="1:24" x14ac:dyDescent="0.25">
      <c r="B3" s="33"/>
      <c r="C3" s="34"/>
      <c r="D3" s="24"/>
      <c r="E3" s="37"/>
      <c r="F3" s="35"/>
      <c r="G3" s="28"/>
      <c r="H3" s="38"/>
      <c r="I3" s="40"/>
      <c r="J3" s="36"/>
      <c r="K3" s="36"/>
      <c r="L3" s="36"/>
      <c r="M3" s="57"/>
      <c r="N3" s="57"/>
      <c r="O3" s="58" t="s">
        <v>6</v>
      </c>
      <c r="P3" s="58"/>
      <c r="Q3" s="59"/>
      <c r="R3" s="60"/>
    </row>
    <row r="4" spans="1:24" x14ac:dyDescent="0.25">
      <c r="B4" s="33"/>
      <c r="C4" s="34"/>
      <c r="D4" s="24"/>
      <c r="E4" s="37"/>
      <c r="F4" s="35"/>
      <c r="G4" s="28"/>
      <c r="H4" s="38"/>
      <c r="I4" s="40"/>
      <c r="J4" s="36"/>
      <c r="K4" s="36"/>
      <c r="L4" s="36"/>
      <c r="M4" s="57"/>
      <c r="N4" s="57"/>
      <c r="O4" s="58"/>
      <c r="P4" s="58"/>
      <c r="Q4" s="59"/>
      <c r="R4" s="60"/>
    </row>
    <row r="5" spans="1:24" ht="26.25" x14ac:dyDescent="0.4">
      <c r="B5" s="115" t="s">
        <v>7</v>
      </c>
      <c r="C5" s="116"/>
      <c r="D5" s="61" t="s">
        <v>0</v>
      </c>
      <c r="E5" s="37"/>
      <c r="F5" s="115" t="s">
        <v>8</v>
      </c>
      <c r="G5" s="116"/>
      <c r="H5" s="61" t="s">
        <v>1</v>
      </c>
      <c r="I5" s="115" t="s">
        <v>9</v>
      </c>
      <c r="J5" s="116"/>
      <c r="K5" s="87"/>
      <c r="L5" s="61" t="s">
        <v>1</v>
      </c>
      <c r="M5" s="115" t="s">
        <v>10</v>
      </c>
      <c r="N5" s="116"/>
      <c r="O5" s="61" t="s">
        <v>11</v>
      </c>
      <c r="P5" s="61"/>
      <c r="Q5" s="115" t="s">
        <v>12</v>
      </c>
      <c r="R5" s="116"/>
    </row>
    <row r="6" spans="1:24" ht="18.75" x14ac:dyDescent="0.3">
      <c r="B6" s="47"/>
      <c r="C6" s="96"/>
      <c r="H6" s="28"/>
      <c r="I6" s="4"/>
      <c r="J6" s="4"/>
      <c r="K6" s="4"/>
      <c r="L6" s="4"/>
      <c r="M6" s="5"/>
      <c r="O6" s="28"/>
      <c r="P6" s="28"/>
    </row>
    <row r="7" spans="1:24" ht="26.25" x14ac:dyDescent="0.4">
      <c r="B7" s="93" t="s">
        <v>88</v>
      </c>
      <c r="C7" s="97">
        <f>B17+B32+B38</f>
        <v>20573.25</v>
      </c>
      <c r="D7" s="94" t="s">
        <v>0</v>
      </c>
      <c r="F7" s="95" t="s">
        <v>89</v>
      </c>
      <c r="G7" s="2">
        <f>G14+G31+G37+G43+G49</f>
        <v>1584</v>
      </c>
      <c r="H7" s="28" t="s">
        <v>1</v>
      </c>
      <c r="I7" s="4" t="s">
        <v>90</v>
      </c>
      <c r="J7" s="4">
        <f>J14</f>
        <v>80000</v>
      </c>
      <c r="K7" s="4"/>
      <c r="L7" s="4" t="s">
        <v>1</v>
      </c>
      <c r="M7" s="5"/>
      <c r="N7" s="2">
        <f>N14</f>
        <v>1880</v>
      </c>
      <c r="O7" s="61" t="s">
        <v>11</v>
      </c>
      <c r="P7" s="2" t="s">
        <v>91</v>
      </c>
      <c r="Q7" s="2">
        <f>Q14+Q18+Q27+Q35</f>
        <v>62890.75</v>
      </c>
      <c r="R7" s="95"/>
      <c r="S7" s="98">
        <f>G7+J7+N7-Q7</f>
        <v>20573.25</v>
      </c>
    </row>
    <row r="8" spans="1:24" ht="18.75" x14ac:dyDescent="0.3">
      <c r="B8" s="47"/>
      <c r="C8" s="42"/>
      <c r="H8" s="28"/>
      <c r="I8" s="4"/>
      <c r="J8" s="4"/>
      <c r="K8" s="4"/>
      <c r="L8" s="4"/>
      <c r="M8" s="5"/>
      <c r="O8" s="28"/>
      <c r="P8" s="28"/>
    </row>
    <row r="9" spans="1:24" s="31" customFormat="1" ht="11.25" x14ac:dyDescent="0.2">
      <c r="A9" s="22"/>
      <c r="B9" s="33"/>
      <c r="C9" s="34"/>
      <c r="D9" s="24"/>
      <c r="E9" s="37"/>
      <c r="F9" s="35"/>
      <c r="G9" s="28"/>
      <c r="H9" s="38"/>
      <c r="I9" s="40"/>
      <c r="J9" s="36"/>
      <c r="K9" s="36"/>
      <c r="L9" s="36"/>
      <c r="M9" s="40"/>
      <c r="N9" s="36"/>
      <c r="O9" s="38"/>
      <c r="R9" s="41"/>
      <c r="S9" s="28"/>
      <c r="T9" s="34"/>
      <c r="U9" s="24"/>
      <c r="V9" s="36"/>
      <c r="W9" s="28"/>
      <c r="X9" s="28"/>
    </row>
    <row r="10" spans="1:24" ht="15.75" customHeight="1" thickBot="1" x14ac:dyDescent="0.3">
      <c r="B10" s="107" t="s">
        <v>72</v>
      </c>
      <c r="C10" s="108"/>
      <c r="E10" s="25"/>
      <c r="F10" s="107" t="s">
        <v>74</v>
      </c>
      <c r="G10" s="108"/>
      <c r="I10" s="107"/>
      <c r="J10" s="108"/>
      <c r="K10" s="88"/>
      <c r="L10" s="88"/>
      <c r="M10" s="107" t="s">
        <v>77</v>
      </c>
      <c r="N10" s="108"/>
      <c r="Q10" s="107" t="s">
        <v>78</v>
      </c>
      <c r="R10" s="108"/>
    </row>
    <row r="11" spans="1:24" x14ac:dyDescent="0.25">
      <c r="A11" s="21" t="s">
        <v>79</v>
      </c>
      <c r="B11" s="101">
        <v>470.25</v>
      </c>
      <c r="C11" s="7">
        <v>49000</v>
      </c>
      <c r="D11" s="21" t="s">
        <v>87</v>
      </c>
      <c r="E11" s="23">
        <v>2</v>
      </c>
      <c r="F11" s="9">
        <v>66</v>
      </c>
      <c r="G11" s="7">
        <v>1650</v>
      </c>
      <c r="H11" s="21" t="s">
        <v>75</v>
      </c>
      <c r="I11" s="8"/>
      <c r="J11" s="16">
        <v>80000</v>
      </c>
      <c r="K11" s="21" t="s">
        <v>92</v>
      </c>
      <c r="L11" s="21" t="s">
        <v>75</v>
      </c>
      <c r="M11" s="8">
        <v>45</v>
      </c>
      <c r="N11" s="16">
        <v>690</v>
      </c>
      <c r="O11" s="21" t="s">
        <v>75</v>
      </c>
      <c r="P11" s="21" t="s">
        <v>75</v>
      </c>
      <c r="Q11" s="8">
        <v>520</v>
      </c>
      <c r="R11" s="9">
        <v>34</v>
      </c>
      <c r="S11" s="104">
        <v>2</v>
      </c>
    </row>
    <row r="12" spans="1:24" x14ac:dyDescent="0.25">
      <c r="A12" s="21" t="s">
        <v>92</v>
      </c>
      <c r="B12" s="9">
        <v>80000</v>
      </c>
      <c r="C12" s="7">
        <v>12500</v>
      </c>
      <c r="D12" s="21" t="s">
        <v>87</v>
      </c>
      <c r="F12" s="9"/>
      <c r="G12" s="7"/>
      <c r="H12" s="23"/>
      <c r="I12" s="17"/>
      <c r="J12" s="10"/>
      <c r="K12" s="18"/>
      <c r="L12" s="21" t="s">
        <v>79</v>
      </c>
      <c r="M12" s="8">
        <v>25</v>
      </c>
      <c r="N12" s="16">
        <v>760</v>
      </c>
      <c r="O12" s="21" t="s">
        <v>75</v>
      </c>
      <c r="P12" s="21" t="s">
        <v>75</v>
      </c>
      <c r="Q12" s="8">
        <v>570</v>
      </c>
      <c r="R12" s="9"/>
    </row>
    <row r="13" spans="1:24" x14ac:dyDescent="0.25">
      <c r="B13" s="16"/>
      <c r="C13" s="7"/>
      <c r="D13" s="21"/>
      <c r="G13" s="10"/>
      <c r="I13" s="2"/>
      <c r="J13" s="10"/>
      <c r="K13" s="18"/>
      <c r="L13" s="18"/>
      <c r="M13" s="8"/>
      <c r="N13" s="10">
        <v>500</v>
      </c>
      <c r="O13" s="21" t="s">
        <v>79</v>
      </c>
      <c r="P13" s="21" t="s">
        <v>79</v>
      </c>
      <c r="Q13" s="8">
        <v>330</v>
      </c>
      <c r="R13" s="10"/>
    </row>
    <row r="14" spans="1:24" ht="15.75" customHeight="1" x14ac:dyDescent="0.25">
      <c r="B14" s="9"/>
      <c r="C14" s="7"/>
      <c r="E14" s="25"/>
      <c r="F14" s="9"/>
      <c r="G14" s="11">
        <f>G11-F11</f>
        <v>1584</v>
      </c>
      <c r="J14" s="11">
        <f>J11-I11</f>
        <v>80000</v>
      </c>
      <c r="K14" s="11"/>
      <c r="L14" s="11"/>
      <c r="N14" s="11">
        <f>N11+N12+N13-M11-M12</f>
        <v>1880</v>
      </c>
      <c r="Q14" s="13">
        <f>Q11+Q12+Q13-R11</f>
        <v>1386</v>
      </c>
    </row>
    <row r="15" spans="1:24" ht="15.75" customHeight="1" x14ac:dyDescent="0.25">
      <c r="B15" s="9"/>
      <c r="C15" s="7"/>
      <c r="E15" s="25"/>
      <c r="F15" s="9"/>
      <c r="G15" s="91"/>
      <c r="J15" s="91"/>
      <c r="K15" s="91"/>
      <c r="L15" s="11"/>
      <c r="N15" s="91"/>
      <c r="Q15" s="91"/>
    </row>
    <row r="16" spans="1:24" ht="15.75" thickBot="1" x14ac:dyDescent="0.3">
      <c r="B16" s="54"/>
      <c r="C16" s="53"/>
      <c r="P16" s="21"/>
      <c r="Q16" s="107" t="s">
        <v>80</v>
      </c>
      <c r="R16" s="112"/>
      <c r="W16" s="12"/>
    </row>
    <row r="17" spans="1:23" ht="23.25" customHeight="1" x14ac:dyDescent="0.25">
      <c r="B17" s="55">
        <f>B11+B12-C11-C12</f>
        <v>18970.25</v>
      </c>
      <c r="C17" s="9"/>
      <c r="H17" s="23"/>
      <c r="I17" s="3"/>
      <c r="J17" s="3"/>
      <c r="K17" s="3"/>
      <c r="P17" s="23">
        <v>3</v>
      </c>
      <c r="Q17" s="99">
        <v>4.75</v>
      </c>
      <c r="R17" s="9"/>
      <c r="W17" s="12"/>
    </row>
    <row r="18" spans="1:23" x14ac:dyDescent="0.25">
      <c r="B18" s="17"/>
      <c r="C18" s="17"/>
      <c r="E18" s="25"/>
      <c r="H18" s="23"/>
      <c r="I18" s="3"/>
      <c r="J18" s="3"/>
      <c r="K18" s="3"/>
      <c r="O18" s="21"/>
      <c r="Q18" s="100">
        <f>Q17</f>
        <v>4.75</v>
      </c>
      <c r="W18" s="12"/>
    </row>
    <row r="19" spans="1:23" x14ac:dyDescent="0.25">
      <c r="B19" s="17"/>
      <c r="C19" s="17"/>
      <c r="E19" s="25"/>
      <c r="H19" s="23"/>
      <c r="I19" s="3"/>
      <c r="J19" s="3"/>
      <c r="K19" s="3"/>
      <c r="O19" s="21"/>
      <c r="W19" s="12"/>
    </row>
    <row r="20" spans="1:23" x14ac:dyDescent="0.25">
      <c r="B20" s="17"/>
      <c r="C20" s="17"/>
      <c r="E20" s="25"/>
      <c r="H20" s="23"/>
      <c r="I20" s="3"/>
      <c r="J20" s="3"/>
      <c r="K20" s="3"/>
      <c r="O20" s="21"/>
      <c r="W20" s="12"/>
    </row>
    <row r="21" spans="1:23" x14ac:dyDescent="0.25">
      <c r="B21" s="17"/>
      <c r="C21" s="17"/>
      <c r="E21" s="25"/>
      <c r="H21" s="23"/>
      <c r="I21" s="3"/>
      <c r="J21" s="3"/>
      <c r="K21" s="3"/>
      <c r="W21" s="12"/>
    </row>
    <row r="22" spans="1:23" x14ac:dyDescent="0.25">
      <c r="B22" s="17"/>
      <c r="C22" s="17"/>
      <c r="E22" s="25"/>
      <c r="H22" s="23"/>
      <c r="I22" s="3"/>
      <c r="J22" s="3"/>
      <c r="K22" s="3"/>
      <c r="L22" s="3"/>
      <c r="N22" s="18"/>
      <c r="W22" s="12"/>
    </row>
    <row r="23" spans="1:23" ht="30" customHeight="1" thickBot="1" x14ac:dyDescent="0.3">
      <c r="B23" s="52"/>
      <c r="C23" s="52"/>
      <c r="F23" s="107" t="s">
        <v>82</v>
      </c>
      <c r="G23" s="108"/>
      <c r="H23" s="23"/>
      <c r="I23" s="3"/>
      <c r="J23" s="3"/>
      <c r="K23" s="3"/>
      <c r="L23" s="3"/>
      <c r="P23" s="3"/>
      <c r="Q23" s="107" t="s">
        <v>81</v>
      </c>
      <c r="R23" s="108"/>
      <c r="W23" s="12"/>
    </row>
    <row r="24" spans="1:23" x14ac:dyDescent="0.25">
      <c r="B24" s="17"/>
      <c r="C24" s="51"/>
      <c r="E24" s="25">
        <v>4</v>
      </c>
      <c r="F24" s="8">
        <v>3500</v>
      </c>
      <c r="G24" s="16">
        <v>60000</v>
      </c>
      <c r="H24" s="23">
        <v>4</v>
      </c>
      <c r="I24" s="1"/>
      <c r="J24" s="1"/>
      <c r="K24" s="1"/>
      <c r="L24" s="1"/>
      <c r="O24" s="21"/>
      <c r="P24" s="3">
        <v>4</v>
      </c>
      <c r="Q24" s="8">
        <v>60000</v>
      </c>
      <c r="R24" s="16"/>
      <c r="W24" s="12"/>
    </row>
    <row r="25" spans="1:23" ht="15.75" thickBot="1" x14ac:dyDescent="0.3">
      <c r="B25" s="107" t="s">
        <v>73</v>
      </c>
      <c r="C25" s="108"/>
      <c r="D25" s="25"/>
      <c r="E25" s="25">
        <v>4</v>
      </c>
      <c r="F25" s="8">
        <v>6500</v>
      </c>
      <c r="G25" s="16">
        <v>1000</v>
      </c>
      <c r="H25" s="23">
        <v>4</v>
      </c>
      <c r="P25" s="3"/>
      <c r="R25" s="10"/>
      <c r="W25" s="12"/>
    </row>
    <row r="26" spans="1:23" x14ac:dyDescent="0.25">
      <c r="A26" s="21" t="s">
        <v>75</v>
      </c>
      <c r="B26" s="8">
        <v>1650</v>
      </c>
      <c r="C26" s="9">
        <v>66</v>
      </c>
      <c r="D26" s="21" t="s">
        <v>75</v>
      </c>
      <c r="E26" s="23">
        <v>4</v>
      </c>
      <c r="F26" s="8">
        <v>2000</v>
      </c>
      <c r="G26" s="9"/>
      <c r="H26" s="23"/>
      <c r="M26" s="105"/>
      <c r="N26" s="106"/>
      <c r="P26" s="3"/>
      <c r="Q26" s="8"/>
      <c r="R26" s="18"/>
      <c r="W26" s="12"/>
    </row>
    <row r="27" spans="1:23" x14ac:dyDescent="0.25">
      <c r="A27" s="21" t="s">
        <v>75</v>
      </c>
      <c r="B27" s="16">
        <v>34</v>
      </c>
      <c r="C27" s="14">
        <v>520</v>
      </c>
      <c r="D27" s="23">
        <v>2</v>
      </c>
      <c r="E27" s="23">
        <v>4</v>
      </c>
      <c r="F27" s="18">
        <v>49000</v>
      </c>
      <c r="G27" s="10"/>
      <c r="H27" s="23"/>
      <c r="M27" s="17"/>
      <c r="N27" s="17"/>
      <c r="O27" s="21"/>
      <c r="P27" s="3"/>
      <c r="Q27" s="13">
        <f>Q24</f>
        <v>60000</v>
      </c>
      <c r="R27" s="16"/>
      <c r="S27" s="15"/>
      <c r="W27" s="12"/>
    </row>
    <row r="28" spans="1:23" x14ac:dyDescent="0.25">
      <c r="B28" s="9"/>
      <c r="C28" s="14">
        <v>570</v>
      </c>
      <c r="D28" s="23">
        <v>2</v>
      </c>
      <c r="E28" s="26"/>
      <c r="F28" s="18"/>
      <c r="G28" s="10"/>
      <c r="H28" s="23"/>
      <c r="M28" s="51"/>
      <c r="N28" s="17"/>
      <c r="P28" s="39"/>
      <c r="Q28" s="15"/>
      <c r="R28" s="15"/>
      <c r="S28" s="15"/>
      <c r="W28" s="12"/>
    </row>
    <row r="29" spans="1:23" x14ac:dyDescent="0.25">
      <c r="B29" s="9"/>
      <c r="C29" s="14">
        <v>330</v>
      </c>
      <c r="D29" s="23">
        <v>3</v>
      </c>
      <c r="E29" s="26"/>
      <c r="F29" s="18"/>
      <c r="G29" s="10"/>
      <c r="H29" s="26"/>
      <c r="M29" s="51"/>
      <c r="N29" s="17"/>
      <c r="P29" s="39"/>
      <c r="Q29" s="15"/>
      <c r="R29" s="15"/>
      <c r="S29" s="15"/>
      <c r="W29" s="12"/>
    </row>
    <row r="30" spans="1:23" x14ac:dyDescent="0.25">
      <c r="B30" s="9"/>
      <c r="C30" s="14"/>
      <c r="E30" s="25"/>
      <c r="F30" s="9"/>
      <c r="G30" s="56"/>
      <c r="M30" s="51"/>
      <c r="N30" s="17"/>
      <c r="P30" s="39"/>
      <c r="Q30" s="15"/>
      <c r="R30" s="15"/>
      <c r="S30" s="15"/>
      <c r="W30" s="12"/>
    </row>
    <row r="31" spans="1:23" x14ac:dyDescent="0.25">
      <c r="B31" s="9"/>
      <c r="C31" s="14"/>
      <c r="E31" s="25"/>
      <c r="F31" s="9"/>
      <c r="G31" s="11">
        <f>G24+G25-F24-F25-F26-F27-F28</f>
        <v>0</v>
      </c>
      <c r="M31" s="51"/>
      <c r="N31" s="17"/>
      <c r="P31" s="39"/>
      <c r="Q31" s="15"/>
      <c r="R31" s="15"/>
      <c r="S31" s="15"/>
      <c r="W31" s="12"/>
    </row>
    <row r="32" spans="1:23" x14ac:dyDescent="0.25">
      <c r="B32" s="55">
        <f>B26+B27-C26-C27-C28-C29</f>
        <v>198</v>
      </c>
      <c r="C32" s="14"/>
      <c r="M32" s="51"/>
      <c r="N32" s="51"/>
      <c r="P32" s="39"/>
      <c r="Q32" s="113"/>
      <c r="R32" s="114"/>
      <c r="S32" s="15"/>
      <c r="W32" s="15"/>
    </row>
    <row r="33" spans="1:23" ht="24" customHeight="1" thickBot="1" x14ac:dyDescent="0.3">
      <c r="B33" s="107" t="s">
        <v>76</v>
      </c>
      <c r="C33" s="108"/>
      <c r="E33" s="26"/>
      <c r="F33" s="107" t="s">
        <v>83</v>
      </c>
      <c r="G33" s="108"/>
      <c r="H33" s="26"/>
      <c r="I33" s="19"/>
      <c r="J33" s="3"/>
      <c r="K33" s="3"/>
      <c r="L33" s="3"/>
      <c r="P33" s="21"/>
      <c r="Q33" s="109" t="s">
        <v>86</v>
      </c>
      <c r="R33" s="110"/>
      <c r="S33" s="15"/>
      <c r="W33" s="15"/>
    </row>
    <row r="34" spans="1:23" x14ac:dyDescent="0.25">
      <c r="A34" s="21" t="s">
        <v>75</v>
      </c>
      <c r="B34" s="8">
        <v>690</v>
      </c>
      <c r="C34" s="16">
        <v>45</v>
      </c>
      <c r="D34" s="21" t="s">
        <v>75</v>
      </c>
      <c r="E34" s="25">
        <v>4</v>
      </c>
      <c r="F34" s="9">
        <v>3500</v>
      </c>
      <c r="G34" s="7">
        <v>3500</v>
      </c>
      <c r="H34" s="26">
        <v>4</v>
      </c>
      <c r="I34" s="19"/>
      <c r="J34" s="3"/>
      <c r="K34" s="3"/>
      <c r="L34" s="3"/>
      <c r="P34" s="23">
        <v>4</v>
      </c>
      <c r="Q34" s="9">
        <v>1500</v>
      </c>
      <c r="R34" s="10"/>
      <c r="S34" s="15"/>
      <c r="W34" s="15"/>
    </row>
    <row r="35" spans="1:23" x14ac:dyDescent="0.25">
      <c r="A35" s="21" t="s">
        <v>75</v>
      </c>
      <c r="B35" s="9">
        <v>760</v>
      </c>
      <c r="C35" s="10">
        <v>25</v>
      </c>
      <c r="D35" s="23">
        <v>3</v>
      </c>
      <c r="E35" s="25"/>
      <c r="F35" s="9"/>
      <c r="G35" s="7"/>
      <c r="H35" s="26"/>
      <c r="I35" s="19"/>
      <c r="J35" s="3"/>
      <c r="K35" s="3"/>
      <c r="L35" s="3"/>
      <c r="Q35" s="13">
        <f>Q34</f>
        <v>1500</v>
      </c>
      <c r="S35" s="15"/>
      <c r="W35" s="15"/>
    </row>
    <row r="36" spans="1:23" x14ac:dyDescent="0.25">
      <c r="A36" s="21" t="s">
        <v>79</v>
      </c>
      <c r="B36" s="9">
        <v>500</v>
      </c>
      <c r="C36" s="7">
        <v>475</v>
      </c>
      <c r="D36" s="21" t="s">
        <v>79</v>
      </c>
      <c r="E36" s="25"/>
      <c r="G36" s="10"/>
      <c r="H36" s="26"/>
      <c r="I36" s="19"/>
      <c r="J36" s="3"/>
      <c r="K36" s="3"/>
      <c r="L36" s="3"/>
      <c r="P36" s="27"/>
      <c r="Q36" s="15"/>
      <c r="R36" s="15"/>
      <c r="S36" s="15"/>
      <c r="W36" s="15"/>
    </row>
    <row r="37" spans="1:23" x14ac:dyDescent="0.25">
      <c r="B37" s="9"/>
      <c r="C37" s="7"/>
      <c r="D37" s="21"/>
      <c r="E37" s="25"/>
      <c r="F37" s="9"/>
      <c r="G37" s="11">
        <f>G34-F34</f>
        <v>0</v>
      </c>
      <c r="H37" s="26"/>
      <c r="I37" s="19"/>
      <c r="J37" s="3"/>
      <c r="K37" s="3"/>
      <c r="L37" s="3"/>
      <c r="P37" s="39"/>
      <c r="Q37" s="15"/>
      <c r="R37" s="15"/>
      <c r="S37" s="15"/>
      <c r="W37" s="15"/>
    </row>
    <row r="38" spans="1:23" x14ac:dyDescent="0.25">
      <c r="B38" s="55">
        <f>B34+B35+B36+B37-C34-C35-C36</f>
        <v>1405</v>
      </c>
      <c r="D38" s="21"/>
      <c r="E38" s="26"/>
      <c r="F38" s="17"/>
      <c r="G38" s="18"/>
      <c r="H38" s="26"/>
      <c r="I38" s="20"/>
      <c r="P38" s="39"/>
      <c r="Q38" s="105"/>
      <c r="R38" s="111"/>
      <c r="S38" s="20"/>
      <c r="W38" s="15"/>
    </row>
    <row r="39" spans="1:23" ht="15.75" thickBot="1" x14ac:dyDescent="0.3">
      <c r="B39" s="105"/>
      <c r="C39" s="106"/>
      <c r="D39" s="26"/>
      <c r="E39" s="26"/>
      <c r="F39" s="107" t="s">
        <v>84</v>
      </c>
      <c r="G39" s="108"/>
      <c r="H39" s="26"/>
      <c r="I39" s="20"/>
      <c r="J39" s="20"/>
      <c r="K39" s="20"/>
      <c r="L39" s="20"/>
      <c r="T39" s="15"/>
      <c r="U39" s="15"/>
      <c r="V39" s="15"/>
      <c r="W39" s="2"/>
    </row>
    <row r="40" spans="1:23" x14ac:dyDescent="0.25">
      <c r="B40" s="17"/>
      <c r="C40" s="17"/>
      <c r="D40" s="27"/>
      <c r="E40" s="26">
        <v>4</v>
      </c>
      <c r="F40" s="9">
        <v>1000</v>
      </c>
      <c r="G40" s="7">
        <v>6500</v>
      </c>
      <c r="H40" s="26">
        <v>4</v>
      </c>
      <c r="I40" s="20"/>
      <c r="J40" s="20"/>
      <c r="K40" s="20"/>
      <c r="L40" s="20"/>
      <c r="T40" s="15"/>
      <c r="U40" s="15"/>
      <c r="V40" s="15"/>
    </row>
    <row r="41" spans="1:23" x14ac:dyDescent="0.25">
      <c r="B41" s="92"/>
      <c r="C41" s="89"/>
      <c r="D41" s="26"/>
      <c r="E41" s="26">
        <v>4</v>
      </c>
      <c r="F41" s="9">
        <v>7000</v>
      </c>
      <c r="G41" s="10">
        <v>1500</v>
      </c>
      <c r="H41" s="26">
        <v>4</v>
      </c>
      <c r="I41" s="20"/>
      <c r="J41" s="20"/>
      <c r="K41" s="20"/>
      <c r="L41" s="20"/>
      <c r="T41" s="15"/>
      <c r="U41" s="15"/>
      <c r="V41" s="15"/>
    </row>
    <row r="42" spans="1:23" x14ac:dyDescent="0.25">
      <c r="B42" s="105"/>
      <c r="C42" s="106"/>
      <c r="D42" s="26"/>
      <c r="E42" s="26"/>
      <c r="G42" s="10"/>
      <c r="H42" s="30"/>
      <c r="I42" s="20"/>
      <c r="J42" s="20"/>
      <c r="K42" s="20"/>
      <c r="L42" s="20"/>
      <c r="T42" s="15"/>
      <c r="U42" s="15"/>
      <c r="V42" s="15"/>
    </row>
    <row r="43" spans="1:23" ht="15.75" customHeight="1" x14ac:dyDescent="0.25">
      <c r="B43" s="105"/>
      <c r="C43" s="106"/>
      <c r="E43" s="26"/>
      <c r="F43" s="9"/>
      <c r="G43" s="11">
        <f>G40+G41-F40-F41</f>
        <v>0</v>
      </c>
      <c r="H43" s="30"/>
      <c r="I43" s="20"/>
      <c r="J43" s="20"/>
      <c r="K43" s="20"/>
      <c r="L43" s="20"/>
      <c r="T43" s="15"/>
      <c r="U43" s="15"/>
      <c r="V43" s="15"/>
    </row>
    <row r="44" spans="1:23" x14ac:dyDescent="0.25">
      <c r="B44" s="17"/>
      <c r="C44" s="17"/>
      <c r="E44" s="26"/>
      <c r="F44" s="15"/>
      <c r="G44" s="15"/>
      <c r="H44" s="30"/>
      <c r="I44" s="20"/>
      <c r="J44" s="20"/>
      <c r="K44" s="20"/>
      <c r="L44" s="20"/>
      <c r="T44" s="15"/>
      <c r="U44" s="15"/>
      <c r="V44" s="15"/>
    </row>
    <row r="45" spans="1:23" ht="15.75" thickBot="1" x14ac:dyDescent="0.3">
      <c r="B45" s="17"/>
      <c r="C45" s="17"/>
      <c r="D45" s="29"/>
      <c r="E45" s="26"/>
      <c r="F45" s="107" t="s">
        <v>85</v>
      </c>
      <c r="G45" s="108"/>
      <c r="H45" s="30"/>
      <c r="I45" s="20"/>
      <c r="J45" s="20"/>
      <c r="K45" s="20"/>
      <c r="L45" s="20"/>
      <c r="T45" s="15"/>
      <c r="U45" s="15"/>
      <c r="V45" s="15"/>
    </row>
    <row r="46" spans="1:23" x14ac:dyDescent="0.25">
      <c r="B46" s="17"/>
      <c r="C46" s="17"/>
      <c r="D46" s="26"/>
      <c r="E46" s="26">
        <v>4</v>
      </c>
      <c r="F46" s="9">
        <v>2000</v>
      </c>
      <c r="G46" s="7">
        <v>2000</v>
      </c>
      <c r="H46" s="30">
        <v>4</v>
      </c>
      <c r="I46" s="20"/>
      <c r="J46" s="20"/>
      <c r="K46" s="20"/>
      <c r="L46" s="20"/>
      <c r="T46" s="15"/>
      <c r="U46" s="15"/>
      <c r="V46" s="15"/>
    </row>
    <row r="47" spans="1:23" x14ac:dyDescent="0.25">
      <c r="B47" s="15"/>
      <c r="C47" s="15"/>
      <c r="D47" s="26"/>
      <c r="E47" s="26"/>
      <c r="F47" s="9"/>
      <c r="G47" s="7"/>
      <c r="H47" s="30"/>
      <c r="I47" s="20"/>
      <c r="J47" s="20"/>
      <c r="K47" s="20"/>
      <c r="L47" s="20"/>
      <c r="T47" s="15"/>
      <c r="U47" s="15"/>
      <c r="V47" s="15"/>
    </row>
    <row r="48" spans="1:23" x14ac:dyDescent="0.25">
      <c r="B48" s="15"/>
      <c r="C48" s="15"/>
      <c r="D48" s="26"/>
      <c r="E48" s="26"/>
      <c r="G48" s="10"/>
      <c r="H48" s="30"/>
      <c r="I48" s="20"/>
      <c r="J48" s="20"/>
      <c r="K48" s="20"/>
      <c r="L48" s="20"/>
      <c r="T48" s="15"/>
      <c r="U48" s="15"/>
      <c r="V48" s="15"/>
    </row>
    <row r="49" spans="1:24" x14ac:dyDescent="0.25">
      <c r="B49" s="15"/>
      <c r="C49" s="15"/>
      <c r="D49" s="26"/>
      <c r="E49" s="26"/>
      <c r="F49" s="9"/>
      <c r="G49" s="11">
        <f>G46-F46</f>
        <v>0</v>
      </c>
      <c r="H49" s="30"/>
      <c r="I49" s="20"/>
      <c r="J49" s="20"/>
      <c r="K49" s="20"/>
      <c r="L49" s="20"/>
      <c r="T49" s="15"/>
      <c r="U49" s="15"/>
      <c r="V49" s="15"/>
    </row>
    <row r="50" spans="1:24" x14ac:dyDescent="0.25">
      <c r="B50" s="15"/>
      <c r="C50" s="15"/>
      <c r="D50" s="26"/>
      <c r="E50" s="26"/>
      <c r="F50" s="15"/>
      <c r="G50" s="15"/>
      <c r="H50" s="30"/>
      <c r="I50" s="20"/>
      <c r="J50" s="20"/>
      <c r="K50" s="20"/>
      <c r="L50" s="20"/>
      <c r="T50" s="15"/>
      <c r="U50" s="15"/>
      <c r="V50" s="15"/>
    </row>
    <row r="51" spans="1:24" x14ac:dyDescent="0.25">
      <c r="B51" s="15"/>
      <c r="C51" s="15"/>
      <c r="D51" s="26"/>
      <c r="E51" s="26"/>
      <c r="F51" s="15"/>
      <c r="G51" s="15"/>
      <c r="H51" s="30"/>
      <c r="I51" s="20"/>
      <c r="J51" s="20"/>
      <c r="K51" s="20"/>
      <c r="L51" s="20"/>
    </row>
    <row r="52" spans="1:24" x14ac:dyDescent="0.25">
      <c r="B52" s="15"/>
      <c r="C52" s="15"/>
      <c r="D52" s="26"/>
      <c r="E52" s="26"/>
      <c r="F52" s="15"/>
      <c r="G52" s="15"/>
      <c r="H52" s="30"/>
      <c r="I52" s="20"/>
      <c r="J52" s="20"/>
      <c r="K52" s="20"/>
      <c r="L52" s="20"/>
    </row>
    <row r="53" spans="1:24" x14ac:dyDescent="0.25">
      <c r="B53" s="15"/>
      <c r="C53" s="15"/>
      <c r="D53" s="26"/>
      <c r="E53" s="26"/>
      <c r="F53" s="15"/>
      <c r="G53" s="15"/>
      <c r="H53" s="30"/>
      <c r="I53" s="20"/>
      <c r="J53" s="20"/>
      <c r="K53" s="20"/>
      <c r="L53" s="20"/>
    </row>
    <row r="54" spans="1:24" x14ac:dyDescent="0.25">
      <c r="B54" s="15"/>
      <c r="C54" s="15"/>
      <c r="D54" s="26"/>
      <c r="E54" s="26"/>
      <c r="F54" s="15"/>
      <c r="G54" s="15"/>
      <c r="H54" s="30"/>
      <c r="I54" s="20"/>
      <c r="J54" s="20"/>
      <c r="K54" s="20"/>
      <c r="L54" s="20"/>
    </row>
    <row r="55" spans="1:24" x14ac:dyDescent="0.25">
      <c r="B55" s="15"/>
      <c r="C55" s="15"/>
      <c r="D55" s="26"/>
      <c r="E55" s="26"/>
      <c r="F55" s="15"/>
      <c r="G55" s="15"/>
      <c r="H55" s="30"/>
      <c r="I55" s="20"/>
      <c r="J55" s="20"/>
      <c r="K55" s="20"/>
      <c r="L55" s="20"/>
    </row>
    <row r="56" spans="1:24" x14ac:dyDescent="0.25">
      <c r="B56" s="15"/>
      <c r="C56" s="15"/>
      <c r="D56" s="26"/>
      <c r="E56" s="26"/>
      <c r="F56" s="15"/>
      <c r="G56" s="15"/>
      <c r="H56" s="30"/>
      <c r="I56" s="20"/>
      <c r="J56" s="20"/>
      <c r="K56" s="20"/>
      <c r="L56" s="20"/>
    </row>
    <row r="57" spans="1:24" x14ac:dyDescent="0.25">
      <c r="B57" s="15"/>
      <c r="C57" s="15"/>
      <c r="D57" s="26"/>
      <c r="E57" s="26"/>
      <c r="F57" s="15"/>
      <c r="G57" s="15"/>
    </row>
    <row r="58" spans="1:24" x14ac:dyDescent="0.25">
      <c r="B58" s="15"/>
      <c r="C58" s="15"/>
      <c r="D58" s="26"/>
      <c r="E58" s="26"/>
      <c r="F58" s="15"/>
      <c r="G58" s="15"/>
    </row>
    <row r="59" spans="1:24" s="29" customFormat="1" x14ac:dyDescent="0.25">
      <c r="A59" s="21"/>
      <c r="B59" s="15"/>
      <c r="C59" s="15"/>
      <c r="D59" s="26"/>
      <c r="E59" s="26"/>
      <c r="F59" s="15"/>
      <c r="G59" s="15"/>
      <c r="I59" s="6"/>
      <c r="J59" s="6"/>
      <c r="K59" s="6"/>
      <c r="L59" s="6"/>
      <c r="M59" s="2"/>
      <c r="N59" s="2"/>
      <c r="O59" s="32"/>
      <c r="P59" s="32"/>
      <c r="Q59" s="2"/>
      <c r="R59" s="2"/>
      <c r="S59" s="2"/>
      <c r="T59" s="2"/>
      <c r="U59" s="2"/>
      <c r="V59" s="2"/>
      <c r="W59"/>
      <c r="X59"/>
    </row>
    <row r="60" spans="1:24" s="29" customFormat="1" x14ac:dyDescent="0.25">
      <c r="A60" s="21"/>
      <c r="B60" s="15"/>
      <c r="C60" s="15"/>
      <c r="D60" s="26"/>
      <c r="E60" s="26"/>
      <c r="F60" s="15"/>
      <c r="G60" s="15"/>
      <c r="I60" s="6"/>
      <c r="J60" s="6"/>
      <c r="K60" s="6"/>
      <c r="L60" s="6"/>
      <c r="M60" s="2"/>
      <c r="N60" s="2"/>
      <c r="O60" s="32"/>
      <c r="P60" s="32"/>
      <c r="Q60" s="2"/>
      <c r="R60" s="2"/>
      <c r="S60" s="2"/>
      <c r="T60" s="2"/>
      <c r="U60" s="2"/>
      <c r="V60" s="2"/>
      <c r="W60"/>
      <c r="X60"/>
    </row>
    <row r="61" spans="1:24" s="29" customFormat="1" x14ac:dyDescent="0.25">
      <c r="A61" s="21"/>
      <c r="B61" s="15"/>
      <c r="C61" s="15"/>
      <c r="D61" s="26"/>
      <c r="E61" s="26"/>
      <c r="F61" s="15"/>
      <c r="G61" s="15"/>
      <c r="I61" s="6"/>
      <c r="J61" s="6"/>
      <c r="K61" s="6"/>
      <c r="L61" s="6"/>
      <c r="M61" s="2"/>
      <c r="N61" s="2"/>
      <c r="O61" s="32"/>
      <c r="P61" s="32"/>
      <c r="Q61" s="2"/>
      <c r="R61" s="2"/>
      <c r="S61" s="2"/>
      <c r="T61" s="2"/>
      <c r="U61" s="2"/>
      <c r="V61" s="2"/>
      <c r="W61"/>
      <c r="X61"/>
    </row>
    <row r="62" spans="1:24" s="29" customFormat="1" x14ac:dyDescent="0.25">
      <c r="A62" s="21"/>
      <c r="B62" s="15"/>
      <c r="C62" s="15"/>
      <c r="D62" s="26"/>
      <c r="E62" s="26"/>
      <c r="F62" s="15"/>
      <c r="G62" s="15"/>
      <c r="I62" s="6"/>
      <c r="J62" s="6"/>
      <c r="K62" s="6"/>
      <c r="L62" s="6"/>
      <c r="M62" s="2"/>
      <c r="N62" s="2"/>
      <c r="O62" s="32"/>
      <c r="P62" s="32"/>
      <c r="Q62" s="2"/>
      <c r="R62" s="2"/>
      <c r="S62" s="2"/>
      <c r="T62" s="2"/>
      <c r="U62" s="2"/>
      <c r="V62" s="2"/>
      <c r="W62"/>
      <c r="X62"/>
    </row>
    <row r="63" spans="1:24" s="29" customFormat="1" x14ac:dyDescent="0.25">
      <c r="A63" s="21"/>
      <c r="B63" s="15"/>
      <c r="C63" s="15"/>
      <c r="D63" s="26"/>
      <c r="E63" s="26"/>
      <c r="F63" s="15"/>
      <c r="G63" s="15"/>
      <c r="I63" s="6"/>
      <c r="J63" s="6"/>
      <c r="K63" s="6"/>
      <c r="L63" s="6"/>
      <c r="M63" s="2"/>
      <c r="N63" s="2"/>
      <c r="O63" s="32"/>
      <c r="P63" s="32"/>
      <c r="Q63" s="2"/>
      <c r="R63" s="2"/>
      <c r="S63" s="2"/>
      <c r="T63" s="2"/>
      <c r="U63" s="2"/>
      <c r="V63" s="2"/>
      <c r="W63"/>
      <c r="X63"/>
    </row>
    <row r="64" spans="1:24" s="29" customFormat="1" x14ac:dyDescent="0.25">
      <c r="A64" s="21"/>
      <c r="B64" s="15"/>
      <c r="C64" s="15"/>
      <c r="D64" s="26"/>
      <c r="E64" s="26"/>
      <c r="F64" s="15"/>
      <c r="G64" s="15"/>
      <c r="I64" s="6"/>
      <c r="J64" s="6"/>
      <c r="K64" s="6"/>
      <c r="L64" s="6"/>
      <c r="M64" s="2"/>
      <c r="N64" s="2"/>
      <c r="O64" s="32"/>
      <c r="P64" s="32"/>
      <c r="Q64" s="2"/>
      <c r="R64" s="2"/>
      <c r="S64" s="2"/>
      <c r="T64" s="2"/>
      <c r="U64" s="2"/>
      <c r="V64" s="2"/>
      <c r="W64"/>
      <c r="X64"/>
    </row>
    <row r="65" spans="1:24" s="29" customFormat="1" x14ac:dyDescent="0.25">
      <c r="A65" s="21"/>
      <c r="B65" s="15"/>
      <c r="C65" s="15"/>
      <c r="D65" s="26"/>
      <c r="E65" s="26"/>
      <c r="F65" s="15"/>
      <c r="G65" s="15"/>
      <c r="I65" s="6"/>
      <c r="J65" s="6"/>
      <c r="K65" s="6"/>
      <c r="L65" s="6"/>
      <c r="M65" s="2"/>
      <c r="N65" s="2"/>
      <c r="O65" s="32"/>
      <c r="P65" s="32"/>
      <c r="Q65" s="2"/>
      <c r="R65" s="2"/>
      <c r="S65" s="2"/>
      <c r="T65" s="2"/>
      <c r="U65" s="2"/>
      <c r="V65" s="2"/>
      <c r="W65"/>
      <c r="X65"/>
    </row>
    <row r="66" spans="1:24" s="29" customFormat="1" x14ac:dyDescent="0.25">
      <c r="A66" s="21"/>
      <c r="B66" s="15"/>
      <c r="C66" s="15"/>
      <c r="D66" s="26"/>
      <c r="E66" s="26"/>
      <c r="F66" s="15"/>
      <c r="G66" s="15"/>
      <c r="I66" s="6"/>
      <c r="J66" s="6"/>
      <c r="K66" s="6"/>
      <c r="L66" s="6"/>
      <c r="M66" s="2"/>
      <c r="N66" s="2"/>
      <c r="O66" s="32"/>
      <c r="P66" s="32"/>
      <c r="Q66" s="2"/>
      <c r="R66" s="2"/>
      <c r="S66" s="2"/>
      <c r="T66" s="2"/>
      <c r="U66" s="2"/>
      <c r="V66" s="2"/>
      <c r="W66"/>
      <c r="X66"/>
    </row>
  </sheetData>
  <mergeCells count="25">
    <mergeCell ref="B5:C5"/>
    <mergeCell ref="F5:G5"/>
    <mergeCell ref="I5:J5"/>
    <mergeCell ref="M5:N5"/>
    <mergeCell ref="Q5:R5"/>
    <mergeCell ref="B10:C10"/>
    <mergeCell ref="F10:G10"/>
    <mergeCell ref="I10:J10"/>
    <mergeCell ref="M10:N10"/>
    <mergeCell ref="Q10:R10"/>
    <mergeCell ref="Q16:R16"/>
    <mergeCell ref="F23:G23"/>
    <mergeCell ref="Q23:R23"/>
    <mergeCell ref="B25:C25"/>
    <mergeCell ref="M26:N26"/>
    <mergeCell ref="Q32:R32"/>
    <mergeCell ref="B42:C42"/>
    <mergeCell ref="B43:C43"/>
    <mergeCell ref="F45:G45"/>
    <mergeCell ref="B33:C33"/>
    <mergeCell ref="F33:G33"/>
    <mergeCell ref="Q33:R33"/>
    <mergeCell ref="Q38:R38"/>
    <mergeCell ref="B39:C39"/>
    <mergeCell ref="F39:G3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text_questions</vt:lpstr>
      <vt:lpstr>exercise 1 solutions</vt:lpstr>
      <vt:lpstr>journal</vt:lpstr>
      <vt:lpstr>ledger </vt:lpstr>
      <vt:lpstr>journal!Area_stampa</vt:lpstr>
      <vt:lpstr>'ledger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valarani</cp:lastModifiedBy>
  <cp:lastPrinted>2017-08-28T14:31:44Z</cp:lastPrinted>
  <dcterms:created xsi:type="dcterms:W3CDTF">2015-10-04T15:57:59Z</dcterms:created>
  <dcterms:modified xsi:type="dcterms:W3CDTF">2019-11-20T19:54:48Z</dcterms:modified>
</cp:coreProperties>
</file>